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b434\Documents\3_Servicezentrum Forschung\02_Forschung\Forschungsanträge\01_Allgemein\"/>
    </mc:Choice>
  </mc:AlternateContent>
  <bookViews>
    <workbookView xWindow="0" yWindow="0" windowWidth="16457" windowHeight="5546" activeTab="1"/>
  </bookViews>
  <sheets>
    <sheet name="Gesamtübersicht" sheetId="1" r:id="rId1"/>
    <sheet name="Personalplanung" sheetId="2" r:id="rId2"/>
    <sheet name="Personal" sheetId="3" r:id="rId3"/>
    <sheet name="Hilfskräfte" sheetId="4" r:id="rId4"/>
    <sheet name="Dienstreisen" sheetId="5" r:id="rId5"/>
    <sheet name="Tariftabelle" sheetId="32" r:id="rId6"/>
  </sheets>
  <calcPr calcId="162913"/>
  <extLst>
    <ext uri="GoogleSheetsCustomDataVersion1">
      <go:sheetsCustomData xmlns:go="http://customooxmlschemas.google.com/" r:id="rId36" roundtripDataSignature="AMtx7mjjsa8hsBI8DBuKp5iU9LVoxuDBsg=="/>
    </ext>
  </extLst>
</workbook>
</file>

<file path=xl/calcChain.xml><?xml version="1.0" encoding="utf-8"?>
<calcChain xmlns="http://schemas.openxmlformats.org/spreadsheetml/2006/main">
  <c r="Q93" i="5" l="1"/>
  <c r="P93" i="5"/>
  <c r="N93" i="5"/>
  <c r="M93" i="5"/>
  <c r="Q92" i="5"/>
  <c r="P92" i="5"/>
  <c r="N92" i="5"/>
  <c r="M92" i="5"/>
  <c r="Q91" i="5"/>
  <c r="P91" i="5"/>
  <c r="N91" i="5"/>
  <c r="M91" i="5"/>
  <c r="Q90" i="5"/>
  <c r="R93" i="5" s="1"/>
  <c r="P90" i="5"/>
  <c r="N90" i="5"/>
  <c r="M90" i="5"/>
  <c r="P88" i="5"/>
  <c r="Q88" i="5" s="1"/>
  <c r="N88" i="5"/>
  <c r="M88" i="5"/>
  <c r="P87" i="5"/>
  <c r="Q87" i="5" s="1"/>
  <c r="N87" i="5"/>
  <c r="M87" i="5"/>
  <c r="P86" i="5"/>
  <c r="Q86" i="5" s="1"/>
  <c r="N86" i="5"/>
  <c r="M86" i="5"/>
  <c r="P85" i="5"/>
  <c r="Q85" i="5" s="1"/>
  <c r="R88" i="5" s="1"/>
  <c r="N85" i="5"/>
  <c r="M85" i="5"/>
  <c r="Q83" i="5"/>
  <c r="P83" i="5"/>
  <c r="N83" i="5"/>
  <c r="M83" i="5"/>
  <c r="Q82" i="5"/>
  <c r="P82" i="5"/>
  <c r="N82" i="5"/>
  <c r="M82" i="5"/>
  <c r="Q81" i="5"/>
  <c r="R83" i="5" s="1"/>
  <c r="P81" i="5"/>
  <c r="N81" i="5"/>
  <c r="M81" i="5"/>
  <c r="P80" i="5"/>
  <c r="N80" i="5"/>
  <c r="M80" i="5"/>
  <c r="P75" i="5"/>
  <c r="Q75" i="5" s="1"/>
  <c r="N75" i="5"/>
  <c r="M75" i="5"/>
  <c r="P74" i="5"/>
  <c r="Q74" i="5" s="1"/>
  <c r="N74" i="5"/>
  <c r="M74" i="5"/>
  <c r="P73" i="5"/>
  <c r="Q73" i="5" s="1"/>
  <c r="N73" i="5"/>
  <c r="M73" i="5"/>
  <c r="P72" i="5"/>
  <c r="Q72" i="5" s="1"/>
  <c r="R75" i="5" s="1"/>
  <c r="N72" i="5"/>
  <c r="M72" i="5"/>
  <c r="Q70" i="5"/>
  <c r="P70" i="5"/>
  <c r="N70" i="5"/>
  <c r="M70" i="5"/>
  <c r="Q69" i="5"/>
  <c r="P69" i="5"/>
  <c r="N69" i="5"/>
  <c r="M69" i="5"/>
  <c r="Q68" i="5"/>
  <c r="P68" i="5"/>
  <c r="N68" i="5"/>
  <c r="M68" i="5"/>
  <c r="Q67" i="5"/>
  <c r="R70" i="5" s="1"/>
  <c r="P67" i="5"/>
  <c r="N67" i="5"/>
  <c r="M67" i="5"/>
  <c r="P65" i="5"/>
  <c r="Q65" i="5" s="1"/>
  <c r="N65" i="5"/>
  <c r="M65" i="5"/>
  <c r="P64" i="5"/>
  <c r="Q64" i="5" s="1"/>
  <c r="N64" i="5"/>
  <c r="M64" i="5"/>
  <c r="P63" i="5"/>
  <c r="Q63" i="5" s="1"/>
  <c r="R65" i="5" s="1"/>
  <c r="R76" i="5" s="1"/>
  <c r="N63" i="5"/>
  <c r="M63" i="5"/>
  <c r="P62" i="5"/>
  <c r="N62" i="5"/>
  <c r="M62" i="5"/>
  <c r="Q56" i="5"/>
  <c r="P56" i="5"/>
  <c r="N56" i="5"/>
  <c r="M56" i="5"/>
  <c r="Q55" i="5"/>
  <c r="P55" i="5"/>
  <c r="N55" i="5"/>
  <c r="M55" i="5"/>
  <c r="Q54" i="5"/>
  <c r="P54" i="5"/>
  <c r="N54" i="5"/>
  <c r="M54" i="5"/>
  <c r="Q53" i="5"/>
  <c r="R56" i="5" s="1"/>
  <c r="P53" i="5"/>
  <c r="N53" i="5"/>
  <c r="M53" i="5"/>
  <c r="P51" i="5"/>
  <c r="Q51" i="5" s="1"/>
  <c r="N51" i="5"/>
  <c r="M51" i="5"/>
  <c r="P50" i="5"/>
  <c r="Q50" i="5" s="1"/>
  <c r="N50" i="5"/>
  <c r="M50" i="5"/>
  <c r="P49" i="5"/>
  <c r="Q49" i="5" s="1"/>
  <c r="N49" i="5"/>
  <c r="M49" i="5"/>
  <c r="P48" i="5"/>
  <c r="Q48" i="5" s="1"/>
  <c r="N48" i="5"/>
  <c r="M48" i="5"/>
  <c r="Q46" i="5"/>
  <c r="P46" i="5"/>
  <c r="N46" i="5"/>
  <c r="M46" i="5"/>
  <c r="Q45" i="5"/>
  <c r="P45" i="5"/>
  <c r="N45" i="5"/>
  <c r="M45" i="5"/>
  <c r="Q44" i="5"/>
  <c r="R46" i="5" s="1"/>
  <c r="P44" i="5"/>
  <c r="N44" i="5"/>
  <c r="M44" i="5"/>
  <c r="P43" i="5"/>
  <c r="N43" i="5"/>
  <c r="M43" i="5"/>
  <c r="P38" i="5"/>
  <c r="Q38" i="5" s="1"/>
  <c r="N38" i="5"/>
  <c r="M38" i="5"/>
  <c r="P37" i="5"/>
  <c r="Q37" i="5" s="1"/>
  <c r="R38" i="5" s="1"/>
  <c r="N37" i="5"/>
  <c r="M37" i="5"/>
  <c r="P36" i="5"/>
  <c r="Q36" i="5" s="1"/>
  <c r="N36" i="5"/>
  <c r="M36" i="5"/>
  <c r="P35" i="5"/>
  <c r="Q35" i="5" s="1"/>
  <c r="N35" i="5"/>
  <c r="M35" i="5"/>
  <c r="Q33" i="5"/>
  <c r="P33" i="5"/>
  <c r="N33" i="5"/>
  <c r="M33" i="5"/>
  <c r="Q32" i="5"/>
  <c r="P32" i="5"/>
  <c r="N32" i="5"/>
  <c r="M32" i="5"/>
  <c r="P31" i="5"/>
  <c r="Q31" i="5" s="1"/>
  <c r="N31" i="5"/>
  <c r="M31" i="5"/>
  <c r="Q30" i="5"/>
  <c r="R33" i="5" s="1"/>
  <c r="P30" i="5"/>
  <c r="N30" i="5"/>
  <c r="M30" i="5"/>
  <c r="P28" i="5"/>
  <c r="Q28" i="5" s="1"/>
  <c r="N28" i="5"/>
  <c r="M28" i="5"/>
  <c r="P27" i="5"/>
  <c r="Q27" i="5" s="1"/>
  <c r="N27" i="5"/>
  <c r="M27" i="5"/>
  <c r="P26" i="5"/>
  <c r="Q26" i="5" s="1"/>
  <c r="N26" i="5"/>
  <c r="M26" i="5"/>
  <c r="P25" i="5"/>
  <c r="Q25" i="5" s="1"/>
  <c r="N25" i="5"/>
  <c r="M25" i="5"/>
  <c r="P20" i="5"/>
  <c r="Q20" i="5" s="1"/>
  <c r="O20" i="5"/>
  <c r="N20" i="5"/>
  <c r="M20" i="5"/>
  <c r="P19" i="5"/>
  <c r="O19" i="5"/>
  <c r="Q19" i="5" s="1"/>
  <c r="N19" i="5"/>
  <c r="M19" i="5"/>
  <c r="P18" i="5"/>
  <c r="O18" i="5"/>
  <c r="N18" i="5"/>
  <c r="M18" i="5"/>
  <c r="Q17" i="5"/>
  <c r="P17" i="5"/>
  <c r="O17" i="5"/>
  <c r="N17" i="5"/>
  <c r="M17" i="5"/>
  <c r="Q15" i="5"/>
  <c r="P15" i="5"/>
  <c r="N15" i="5"/>
  <c r="M15" i="5"/>
  <c r="Q14" i="5"/>
  <c r="P14" i="5"/>
  <c r="N14" i="5"/>
  <c r="M14" i="5"/>
  <c r="Q13" i="5"/>
  <c r="P13" i="5"/>
  <c r="N13" i="5"/>
  <c r="M13" i="5"/>
  <c r="Q12" i="5"/>
  <c r="R15" i="5" s="1"/>
  <c r="P12" i="5"/>
  <c r="N12" i="5"/>
  <c r="M12" i="5"/>
  <c r="P10" i="5"/>
  <c r="Q10" i="5" s="1"/>
  <c r="N10" i="5"/>
  <c r="M10" i="5"/>
  <c r="P9" i="5"/>
  <c r="Q9" i="5" s="1"/>
  <c r="N9" i="5"/>
  <c r="M9" i="5"/>
  <c r="P8" i="5"/>
  <c r="Q8" i="5" s="1"/>
  <c r="N8" i="5"/>
  <c r="M8" i="5"/>
  <c r="P7" i="5"/>
  <c r="Q7" i="5" s="1"/>
  <c r="R10" i="5" s="1"/>
  <c r="N7" i="5"/>
  <c r="M7" i="5"/>
  <c r="P5" i="5"/>
  <c r="Q5" i="5" s="1"/>
  <c r="N5" i="5"/>
  <c r="M5" i="5"/>
  <c r="E11" i="4"/>
  <c r="F11" i="4" s="1"/>
  <c r="F10" i="4"/>
  <c r="E10" i="4"/>
  <c r="F73" i="3"/>
  <c r="E69" i="3"/>
  <c r="D69" i="3"/>
  <c r="E68" i="3"/>
  <c r="D68" i="3"/>
  <c r="E67" i="3"/>
  <c r="E66" i="3"/>
  <c r="D66" i="3"/>
  <c r="E65" i="3"/>
  <c r="D65" i="3"/>
  <c r="E64" i="3"/>
  <c r="E75" i="3" s="1"/>
  <c r="D64" i="3"/>
  <c r="D75" i="3" s="1"/>
  <c r="F75" i="3" s="1"/>
  <c r="BZ45" i="3"/>
  <c r="BN45" i="3"/>
  <c r="BB45" i="3"/>
  <c r="AP45" i="3"/>
  <c r="AD45" i="3"/>
  <c r="R45" i="3"/>
  <c r="F45" i="3"/>
  <c r="BZ41" i="3"/>
  <c r="BN41" i="3"/>
  <c r="BB41" i="3"/>
  <c r="AP41" i="3"/>
  <c r="AD41" i="3"/>
  <c r="R41" i="3"/>
  <c r="F41" i="3"/>
  <c r="BZ40" i="3"/>
  <c r="BW40" i="3"/>
  <c r="BU40" i="3"/>
  <c r="BN40" i="3"/>
  <c r="BI40" i="3"/>
  <c r="BB40" i="3"/>
  <c r="AW40" i="3"/>
  <c r="AP40" i="3"/>
  <c r="AK40" i="3"/>
  <c r="AD40" i="3"/>
  <c r="AA40" i="3"/>
  <c r="Y40" i="3"/>
  <c r="R40" i="3"/>
  <c r="M40" i="3"/>
  <c r="F40" i="3"/>
  <c r="C40" i="3"/>
  <c r="A40" i="3"/>
  <c r="BZ36" i="3"/>
  <c r="BN36" i="3"/>
  <c r="BB36" i="3"/>
  <c r="AP36" i="3"/>
  <c r="AD36" i="3"/>
  <c r="R36" i="3"/>
  <c r="F36" i="3"/>
  <c r="BZ32" i="3"/>
  <c r="BN32" i="3"/>
  <c r="BB32" i="3"/>
  <c r="AP32" i="3"/>
  <c r="AD32" i="3"/>
  <c r="R32" i="3"/>
  <c r="F32" i="3"/>
  <c r="BZ31" i="3"/>
  <c r="BW31" i="3"/>
  <c r="BU31" i="3"/>
  <c r="BN31" i="3"/>
  <c r="BK31" i="3"/>
  <c r="BK40" i="3" s="1"/>
  <c r="BI31" i="3"/>
  <c r="BB31" i="3"/>
  <c r="AY31" i="3"/>
  <c r="AY40" i="3" s="1"/>
  <c r="AW31" i="3"/>
  <c r="AP31" i="3"/>
  <c r="AM31" i="3"/>
  <c r="AM40" i="3" s="1"/>
  <c r="AK31" i="3"/>
  <c r="AD31" i="3"/>
  <c r="AA31" i="3"/>
  <c r="Y31" i="3"/>
  <c r="R31" i="3"/>
  <c r="O31" i="3"/>
  <c r="O40" i="3" s="1"/>
  <c r="M31" i="3"/>
  <c r="F31" i="3"/>
  <c r="A31" i="3"/>
  <c r="BZ27" i="3"/>
  <c r="BN27" i="3"/>
  <c r="BB27" i="3"/>
  <c r="AP27" i="3"/>
  <c r="AD27" i="3"/>
  <c r="R27" i="3"/>
  <c r="F27" i="3"/>
  <c r="BZ23" i="3"/>
  <c r="BN23" i="3"/>
  <c r="BB23" i="3"/>
  <c r="AP23" i="3"/>
  <c r="AD23" i="3"/>
  <c r="R23" i="3"/>
  <c r="F23" i="3"/>
  <c r="BZ22" i="3"/>
  <c r="BV22" i="3"/>
  <c r="BU22" i="3"/>
  <c r="BN22" i="3"/>
  <c r="BJ22" i="3"/>
  <c r="BI22" i="3"/>
  <c r="BB22" i="3"/>
  <c r="AX22" i="3"/>
  <c r="AX31" i="3" s="1"/>
  <c r="AX40" i="3" s="1"/>
  <c r="AW22" i="3"/>
  <c r="AP22" i="3"/>
  <c r="AK22" i="3"/>
  <c r="AD22" i="3"/>
  <c r="Z22" i="3"/>
  <c r="AF22" i="3" s="1"/>
  <c r="Y22" i="3"/>
  <c r="R22" i="3"/>
  <c r="N22" i="3"/>
  <c r="N31" i="3" s="1"/>
  <c r="N40" i="3" s="1"/>
  <c r="M22" i="3"/>
  <c r="F22" i="3"/>
  <c r="A22" i="3"/>
  <c r="BZ18" i="3"/>
  <c r="BN18" i="3"/>
  <c r="BB18" i="3"/>
  <c r="AP18" i="3"/>
  <c r="AD18" i="3"/>
  <c r="R18" i="3"/>
  <c r="F18" i="3"/>
  <c r="BZ14" i="3"/>
  <c r="BN14" i="3"/>
  <c r="BB14" i="3"/>
  <c r="AP14" i="3"/>
  <c r="AD14" i="3"/>
  <c r="R14" i="3"/>
  <c r="F14" i="3"/>
  <c r="BZ13" i="3"/>
  <c r="BW13" i="3"/>
  <c r="BV13" i="3"/>
  <c r="BU13" i="3"/>
  <c r="BN13" i="3"/>
  <c r="BK13" i="3"/>
  <c r="BJ13" i="3"/>
  <c r="BI13" i="3"/>
  <c r="BB13" i="3"/>
  <c r="AY13" i="3"/>
  <c r="AX13" i="3"/>
  <c r="AW13" i="3"/>
  <c r="AP13" i="3"/>
  <c r="AM13" i="3"/>
  <c r="AL13" i="3"/>
  <c r="AL22" i="3" s="1"/>
  <c r="AK13" i="3"/>
  <c r="AD13" i="3"/>
  <c r="AA13" i="3"/>
  <c r="Z13" i="3"/>
  <c r="Y13" i="3"/>
  <c r="R13" i="3"/>
  <c r="O13" i="3"/>
  <c r="N13" i="3"/>
  <c r="M13" i="3"/>
  <c r="F13" i="3"/>
  <c r="C13" i="3"/>
  <c r="B13" i="3"/>
  <c r="B22" i="3" s="1"/>
  <c r="A13" i="3"/>
  <c r="BZ9" i="3"/>
  <c r="BN9" i="3"/>
  <c r="BB9" i="3"/>
  <c r="AP9" i="3"/>
  <c r="AD9" i="3"/>
  <c r="R9" i="3"/>
  <c r="F9" i="3"/>
  <c r="BZ5" i="3"/>
  <c r="BN5" i="3"/>
  <c r="BB5" i="3"/>
  <c r="AP5" i="3"/>
  <c r="AD5" i="3"/>
  <c r="R5" i="3"/>
  <c r="F5" i="3"/>
  <c r="CB4" i="3"/>
  <c r="CB13" i="3" s="1"/>
  <c r="CB14" i="3" s="1"/>
  <c r="BZ4" i="3"/>
  <c r="BN4" i="3"/>
  <c r="BP4" i="3" s="1"/>
  <c r="BB4" i="3"/>
  <c r="BD4" i="3" s="1"/>
  <c r="AP4" i="3"/>
  <c r="AR4" i="3" s="1"/>
  <c r="AF4" i="3"/>
  <c r="AF13" i="3" s="1"/>
  <c r="AF14" i="3" s="1"/>
  <c r="AD4" i="3"/>
  <c r="R4" i="3"/>
  <c r="T4" i="3" s="1"/>
  <c r="F4" i="3"/>
  <c r="H4" i="3" s="1"/>
  <c r="F13" i="4" l="1"/>
  <c r="BD5" i="3"/>
  <c r="BD13" i="3"/>
  <c r="BD14" i="3" s="1"/>
  <c r="H5" i="3"/>
  <c r="H13" i="3"/>
  <c r="H14" i="3" s="1"/>
  <c r="H22" i="3"/>
  <c r="BP22" i="3"/>
  <c r="BP23" i="3" s="1"/>
  <c r="CB22" i="3"/>
  <c r="CB23" i="3" s="1"/>
  <c r="BP31" i="3"/>
  <c r="AF15" i="3"/>
  <c r="AF16" i="3" s="1"/>
  <c r="AF31" i="3"/>
  <c r="AF23" i="3"/>
  <c r="AR13" i="3"/>
  <c r="AR14" i="3" s="1"/>
  <c r="AR5" i="3"/>
  <c r="H15" i="3"/>
  <c r="H16" i="3" s="1"/>
  <c r="BD6" i="3"/>
  <c r="BD7" i="3" s="1"/>
  <c r="AL31" i="3"/>
  <c r="AL40" i="3" s="1"/>
  <c r="AR22" i="3"/>
  <c r="BP5" i="3"/>
  <c r="BP13" i="3"/>
  <c r="BP14" i="3" s="1"/>
  <c r="T5" i="3"/>
  <c r="T13" i="3"/>
  <c r="T14" i="3" s="1"/>
  <c r="CB15" i="3"/>
  <c r="CB16" i="3" s="1"/>
  <c r="BD15" i="3"/>
  <c r="BD16" i="3" s="1"/>
  <c r="H23" i="3"/>
  <c r="H31" i="3"/>
  <c r="B31" i="3"/>
  <c r="AF5" i="3"/>
  <c r="CB5" i="3"/>
  <c r="Z31" i="3"/>
  <c r="Z40" i="3" s="1"/>
  <c r="BV31" i="3"/>
  <c r="BV40" i="3" s="1"/>
  <c r="BJ31" i="3"/>
  <c r="BJ40" i="3" s="1"/>
  <c r="R94" i="5"/>
  <c r="T22" i="3"/>
  <c r="BD22" i="3"/>
  <c r="Q18" i="5"/>
  <c r="R20" i="5" s="1"/>
  <c r="R21" i="5" s="1"/>
  <c r="R51" i="5"/>
  <c r="R57" i="5" s="1"/>
  <c r="R28" i="5"/>
  <c r="R39" i="5" s="1"/>
  <c r="H6" i="3" l="1"/>
  <c r="H7" i="3" s="1"/>
  <c r="H8" i="3" s="1"/>
  <c r="H9" i="3" s="1"/>
  <c r="J9" i="3" s="1"/>
  <c r="CB31" i="3"/>
  <c r="BD17" i="3"/>
  <c r="BD18" i="3" s="1"/>
  <c r="BF18" i="3" s="1"/>
  <c r="BD20" i="3"/>
  <c r="BF20" i="3" s="1"/>
  <c r="BD11" i="3"/>
  <c r="BD8" i="3"/>
  <c r="BD9" i="3" s="1"/>
  <c r="BF9" i="3" s="1"/>
  <c r="BD10" i="3"/>
  <c r="BF10" i="3" s="1"/>
  <c r="CB19" i="3"/>
  <c r="CD19" i="3" s="1"/>
  <c r="CB20" i="3"/>
  <c r="CD20" i="3" s="1"/>
  <c r="CB17" i="3"/>
  <c r="CB18" i="3" s="1"/>
  <c r="CD18" i="3" s="1"/>
  <c r="H17" i="3"/>
  <c r="H18" i="3" s="1"/>
  <c r="J18" i="3" s="1"/>
  <c r="BP6" i="3"/>
  <c r="BP7" i="3" s="1"/>
  <c r="AR6" i="3"/>
  <c r="AR7" i="3" s="1"/>
  <c r="CB40" i="3"/>
  <c r="CB41" i="3" s="1"/>
  <c r="CB32" i="3"/>
  <c r="T15" i="3"/>
  <c r="T16" i="3" s="1"/>
  <c r="AR23" i="3"/>
  <c r="AR31" i="3"/>
  <c r="AR15" i="3"/>
  <c r="AR16" i="3" s="1"/>
  <c r="AF40" i="3"/>
  <c r="AF41" i="3" s="1"/>
  <c r="AF32" i="3"/>
  <c r="CB24" i="3"/>
  <c r="CB25" i="3" s="1"/>
  <c r="H24" i="3"/>
  <c r="H25" i="3" s="1"/>
  <c r="BD31" i="3"/>
  <c r="BD23" i="3"/>
  <c r="CB6" i="3"/>
  <c r="CB7" i="3" s="1"/>
  <c r="T6" i="3"/>
  <c r="T7" i="3"/>
  <c r="AF17" i="3"/>
  <c r="AF18" i="3" s="1"/>
  <c r="AH18" i="3" s="1"/>
  <c r="BP24" i="3"/>
  <c r="BP25" i="3" s="1"/>
  <c r="AF24" i="3"/>
  <c r="AF25" i="3"/>
  <c r="T31" i="3"/>
  <c r="T23" i="3"/>
  <c r="AF6" i="3"/>
  <c r="AF7" i="3" s="1"/>
  <c r="H32" i="3"/>
  <c r="H40" i="3"/>
  <c r="H41" i="3" s="1"/>
  <c r="BP15" i="3"/>
  <c r="BP16" i="3" s="1"/>
  <c r="BP32" i="3"/>
  <c r="BP40" i="3"/>
  <c r="BP41" i="3" s="1"/>
  <c r="H20" i="3" l="1"/>
  <c r="J20" i="3" s="1"/>
  <c r="AF19" i="3"/>
  <c r="AH19" i="3" s="1"/>
  <c r="AF20" i="3"/>
  <c r="AH20" i="3" s="1"/>
  <c r="BP17" i="3"/>
  <c r="BP18" i="3" s="1"/>
  <c r="BR18" i="3" s="1"/>
  <c r="AF8" i="3"/>
  <c r="AF9" i="3" s="1"/>
  <c r="AH9" i="3" s="1"/>
  <c r="BP29" i="3"/>
  <c r="BR29" i="3" s="1"/>
  <c r="BP26" i="3"/>
  <c r="BP27" i="3" s="1"/>
  <c r="BR27" i="3" s="1"/>
  <c r="H26" i="3"/>
  <c r="H27" i="3" s="1"/>
  <c r="J27" i="3" s="1"/>
  <c r="T17" i="3"/>
  <c r="T18" i="3" s="1"/>
  <c r="V18" i="3" s="1"/>
  <c r="CB26" i="3"/>
  <c r="CB27" i="3" s="1"/>
  <c r="CD27" i="3" s="1"/>
  <c r="BF11" i="3"/>
  <c r="H42" i="3"/>
  <c r="H43" i="3" s="1"/>
  <c r="AF42" i="3"/>
  <c r="AF43" i="3" s="1"/>
  <c r="AR24" i="3"/>
  <c r="AR25" i="3" s="1"/>
  <c r="CB42" i="3"/>
  <c r="CB43" i="3" s="1"/>
  <c r="T40" i="3"/>
  <c r="T41" i="3" s="1"/>
  <c r="T32" i="3"/>
  <c r="AF33" i="3"/>
  <c r="AF34" i="3" s="1"/>
  <c r="AF26" i="3"/>
  <c r="AF27" i="3" s="1"/>
  <c r="AH27" i="3" s="1"/>
  <c r="T8" i="3"/>
  <c r="T9" i="3" s="1"/>
  <c r="V9" i="3" s="1"/>
  <c r="H33" i="3"/>
  <c r="H34" i="3" s="1"/>
  <c r="H10" i="3"/>
  <c r="J10" i="3" s="1"/>
  <c r="BD24" i="3"/>
  <c r="BD25" i="3" s="1"/>
  <c r="H19" i="3"/>
  <c r="J19" i="3" s="1"/>
  <c r="BP33" i="3"/>
  <c r="BP34" i="3" s="1"/>
  <c r="AR40" i="3"/>
  <c r="AR41" i="3" s="1"/>
  <c r="AR32" i="3"/>
  <c r="CB34" i="3"/>
  <c r="CB33" i="3"/>
  <c r="BP8" i="3"/>
  <c r="BP9" i="3" s="1"/>
  <c r="BR9" i="3" s="1"/>
  <c r="BP42" i="3"/>
  <c r="BP43" i="3" s="1"/>
  <c r="T24" i="3"/>
  <c r="T25" i="3"/>
  <c r="H11" i="3"/>
  <c r="CB8" i="3"/>
  <c r="CB9" i="3" s="1"/>
  <c r="CD9" i="3" s="1"/>
  <c r="BD32" i="3"/>
  <c r="BD40" i="3"/>
  <c r="BD41" i="3" s="1"/>
  <c r="AR17" i="3"/>
  <c r="AR18" i="3" s="1"/>
  <c r="AT18" i="3" s="1"/>
  <c r="AR8" i="3"/>
  <c r="AR9" i="3" s="1"/>
  <c r="AT9" i="3" s="1"/>
  <c r="AR10" i="3"/>
  <c r="AT10" i="3" s="1"/>
  <c r="AR11" i="3"/>
  <c r="BD19" i="3"/>
  <c r="BF19" i="3" s="1"/>
  <c r="AF10" i="3" l="1"/>
  <c r="AH10" i="3" s="1"/>
  <c r="T19" i="3"/>
  <c r="V19" i="3" s="1"/>
  <c r="T20" i="3"/>
  <c r="V20" i="3" s="1"/>
  <c r="H29" i="3"/>
  <c r="J29" i="3" s="1"/>
  <c r="BP20" i="3"/>
  <c r="BR20" i="3" s="1"/>
  <c r="BP11" i="3"/>
  <c r="T11" i="3"/>
  <c r="V11" i="3" s="1"/>
  <c r="AF28" i="3"/>
  <c r="AH28" i="3" s="1"/>
  <c r="CB29" i="3"/>
  <c r="CD29" i="3" s="1"/>
  <c r="T10" i="3"/>
  <c r="V10" i="3" s="1"/>
  <c r="BP19" i="3"/>
  <c r="BR19" i="3" s="1"/>
  <c r="BP35" i="3"/>
  <c r="BP36" i="3" s="1"/>
  <c r="BR36" i="3" s="1"/>
  <c r="AF44" i="3"/>
  <c r="AF45" i="3" s="1"/>
  <c r="AH45" i="3" s="1"/>
  <c r="BD28" i="3"/>
  <c r="BF28" i="3" s="1"/>
  <c r="BD26" i="3"/>
  <c r="BD27" i="3" s="1"/>
  <c r="BF27" i="3" s="1"/>
  <c r="CB44" i="3"/>
  <c r="CB45" i="3" s="1"/>
  <c r="CD45" i="3" s="1"/>
  <c r="AR26" i="3"/>
  <c r="AR27" i="3" s="1"/>
  <c r="AT27" i="3" s="1"/>
  <c r="BP44" i="3"/>
  <c r="BP45" i="3" s="1"/>
  <c r="BR45" i="3" s="1"/>
  <c r="BP46" i="3"/>
  <c r="BR46" i="3" s="1"/>
  <c r="H44" i="3"/>
  <c r="H45" i="3" s="1"/>
  <c r="J45" i="3" s="1"/>
  <c r="AT11" i="3"/>
  <c r="AR19" i="3"/>
  <c r="AT19" i="3" s="1"/>
  <c r="CB11" i="3"/>
  <c r="J11" i="3"/>
  <c r="H35" i="3"/>
  <c r="H36" i="3" s="1"/>
  <c r="J36" i="3" s="1"/>
  <c r="T33" i="3"/>
  <c r="T34" i="3" s="1"/>
  <c r="CB28" i="3"/>
  <c r="CD28" i="3" s="1"/>
  <c r="T26" i="3"/>
  <c r="T27" i="3" s="1"/>
  <c r="V27" i="3" s="1"/>
  <c r="BD42" i="3"/>
  <c r="BD43" i="3" s="1"/>
  <c r="CB10" i="3"/>
  <c r="CD10" i="3" s="1"/>
  <c r="CB35" i="3"/>
  <c r="CB36" i="3" s="1"/>
  <c r="CD36" i="3" s="1"/>
  <c r="AR33" i="3"/>
  <c r="AR34" i="3"/>
  <c r="T42" i="3"/>
  <c r="T43" i="3" s="1"/>
  <c r="H28" i="3"/>
  <c r="J28" i="3" s="1"/>
  <c r="BP28" i="3"/>
  <c r="BR28" i="3" s="1"/>
  <c r="AF11" i="3"/>
  <c r="BR11" i="3"/>
  <c r="AR20" i="3"/>
  <c r="AT20" i="3" s="1"/>
  <c r="BD33" i="3"/>
  <c r="BD34" i="3"/>
  <c r="BP10" i="3"/>
  <c r="BR10" i="3" s="1"/>
  <c r="AR42" i="3"/>
  <c r="AR43" i="3" s="1"/>
  <c r="AF29" i="3"/>
  <c r="AH29" i="3" s="1"/>
  <c r="AF35" i="3"/>
  <c r="AF36" i="3" s="1"/>
  <c r="AH36" i="3" s="1"/>
  <c r="T28" i="3" l="1"/>
  <c r="V28" i="3" s="1"/>
  <c r="CB38" i="3"/>
  <c r="CD38" i="3" s="1"/>
  <c r="CB46" i="3"/>
  <c r="CD46" i="3" s="1"/>
  <c r="AF38" i="3"/>
  <c r="AH38" i="3" s="1"/>
  <c r="H37" i="3"/>
  <c r="J37" i="3" s="1"/>
  <c r="BD29" i="3"/>
  <c r="AF47" i="3"/>
  <c r="AH47" i="3" s="1"/>
  <c r="AF37" i="3"/>
  <c r="AH37" i="3" s="1"/>
  <c r="CB37" i="3"/>
  <c r="CD37" i="3" s="1"/>
  <c r="H38" i="3"/>
  <c r="J38" i="3" s="1"/>
  <c r="AF46" i="3"/>
  <c r="AH46" i="3" s="1"/>
  <c r="T44" i="3"/>
  <c r="T45" i="3" s="1"/>
  <c r="V45" i="3" s="1"/>
  <c r="T35" i="3"/>
  <c r="T36" i="3" s="1"/>
  <c r="V36" i="3" s="1"/>
  <c r="BD44" i="3"/>
  <c r="BD45" i="3" s="1"/>
  <c r="BF45" i="3" s="1"/>
  <c r="AR44" i="3"/>
  <c r="AR45" i="3" s="1"/>
  <c r="AT45" i="3" s="1"/>
  <c r="AR46" i="3"/>
  <c r="AT46" i="3" s="1"/>
  <c r="H46" i="3"/>
  <c r="J46" i="3" s="1"/>
  <c r="AR29" i="3"/>
  <c r="AT29" i="3" s="1"/>
  <c r="BF29" i="3"/>
  <c r="BP37" i="3"/>
  <c r="BR37" i="3" s="1"/>
  <c r="AH11" i="3"/>
  <c r="BD35" i="3"/>
  <c r="BD36" i="3" s="1"/>
  <c r="BF36" i="3" s="1"/>
  <c r="AR35" i="3"/>
  <c r="AR36" i="3" s="1"/>
  <c r="AT36" i="3" s="1"/>
  <c r="AR38" i="3"/>
  <c r="AT38" i="3" s="1"/>
  <c r="T29" i="3"/>
  <c r="CD11" i="3"/>
  <c r="H47" i="3"/>
  <c r="J47" i="3" s="1"/>
  <c r="BP47" i="3"/>
  <c r="BR47" i="3" s="1"/>
  <c r="AR28" i="3"/>
  <c r="AT28" i="3" s="1"/>
  <c r="CB47" i="3"/>
  <c r="CD47" i="3" s="1"/>
  <c r="BP38" i="3"/>
  <c r="T38" i="3" l="1"/>
  <c r="V38" i="3" s="1"/>
  <c r="T47" i="3"/>
  <c r="V47" i="3" s="1"/>
  <c r="BD38" i="3"/>
  <c r="BF38" i="3" s="1"/>
  <c r="BD37" i="3"/>
  <c r="BF37" i="3" s="1"/>
  <c r="AR37" i="3"/>
  <c r="AT37" i="3" s="1"/>
  <c r="AF49" i="3"/>
  <c r="AR47" i="3"/>
  <c r="AT47" i="3" s="1"/>
  <c r="T46" i="3"/>
  <c r="V46" i="3" s="1"/>
  <c r="H49" i="3"/>
  <c r="BD46" i="3"/>
  <c r="BF46" i="3" s="1"/>
  <c r="V29" i="3"/>
  <c r="T49" i="3"/>
  <c r="AR49" i="3"/>
  <c r="BR38" i="3"/>
  <c r="BP49" i="3"/>
  <c r="CB49" i="3"/>
  <c r="BD47" i="3"/>
  <c r="BF47" i="3" s="1"/>
  <c r="T37" i="3"/>
  <c r="V37" i="3" s="1"/>
  <c r="BD49" i="3" l="1"/>
</calcChain>
</file>

<file path=xl/sharedStrings.xml><?xml version="1.0" encoding="utf-8"?>
<sst xmlns="http://schemas.openxmlformats.org/spreadsheetml/2006/main" count="665" uniqueCount="117">
  <si>
    <t>Personal</t>
  </si>
  <si>
    <t>TV-L</t>
  </si>
  <si>
    <t>Zeitraum</t>
  </si>
  <si>
    <t>Monate</t>
  </si>
  <si>
    <t>VZÄ</t>
  </si>
  <si>
    <t>Beispiele</t>
  </si>
  <si>
    <t>E13/2</t>
  </si>
  <si>
    <t>Durchschnittliche Tarifsteigerung pro Jahr (Prognose)</t>
  </si>
  <si>
    <t>Entgeltgruppe</t>
  </si>
  <si>
    <t>Stufe</t>
  </si>
  <si>
    <t xml:space="preserve">Beschäftigungsumfang </t>
  </si>
  <si>
    <t>Tarifsteigerung</t>
  </si>
  <si>
    <t>brutto / Monat bei 100 % BU</t>
  </si>
  <si>
    <t>MA_4_AP4_HSAS (100 %)</t>
  </si>
  <si>
    <t>MA_5_AP5_HSAS (100 %)</t>
  </si>
  <si>
    <t>MA_6_AP6_HSAS (100 %)</t>
  </si>
  <si>
    <t>MA_7_AP7_HSAS (100 %)</t>
  </si>
  <si>
    <t>BU</t>
  </si>
  <si>
    <t>tatsächliches brutto / Monat</t>
  </si>
  <si>
    <t>SV-Beiträge</t>
  </si>
  <si>
    <t>Arbeitgeberkosten</t>
  </si>
  <si>
    <t>Summe brutto + AG-kosten</t>
  </si>
  <si>
    <t>JSZW</t>
  </si>
  <si>
    <t>anteilige JSZW</t>
  </si>
  <si>
    <t>Kosten/Monat inkl. anteiliger JSZW</t>
  </si>
  <si>
    <t>Kosten/Jahr inkl. anteiliger JSZW</t>
  </si>
  <si>
    <t>10% Verbrauchsmaterial</t>
  </si>
  <si>
    <t>Gesamt</t>
  </si>
  <si>
    <t xml:space="preserve">NEBENRECHNUNGEN </t>
  </si>
  <si>
    <t xml:space="preserve"> TV-L - Jahressonderzahlung </t>
  </si>
  <si>
    <t>E 1 bis E 4</t>
  </si>
  <si>
    <t>E 5 bis 8</t>
  </si>
  <si>
    <t>E 9a bis E 11</t>
  </si>
  <si>
    <t>E 12 bis E 13</t>
  </si>
  <si>
    <t>E 13 Ü Stufe 1-3</t>
  </si>
  <si>
    <t>E 13 Ü ab Stufe 4</t>
  </si>
  <si>
    <t>E 14 bis E 15 Ü</t>
  </si>
  <si>
    <t>https://lbv.landbw.de/-/jahressonderzahlung</t>
  </si>
  <si>
    <t>AG-Sozialversicherungsbeiträge</t>
  </si>
  <si>
    <t>Versicherungsart</t>
  </si>
  <si>
    <t>AG-Anteil</t>
  </si>
  <si>
    <t>AN-Anteil</t>
  </si>
  <si>
    <t xml:space="preserve">gesamt </t>
  </si>
  <si>
    <t xml:space="preserve">Krankversicherung </t>
  </si>
  <si>
    <t>indiv. Zusatzbeitrag</t>
  </si>
  <si>
    <t xml:space="preserve">Pflegeversicherung </t>
  </si>
  <si>
    <t>Zuschlag Kinderlos</t>
  </si>
  <si>
    <t xml:space="preserve">Rentenversicherung </t>
  </si>
  <si>
    <t xml:space="preserve">Arbeitslosenversicherung </t>
  </si>
  <si>
    <t>Zusatzbeitrag VBL</t>
  </si>
  <si>
    <t xml:space="preserve">Vermögenswirksame Leistungen (6,65 €) </t>
  </si>
  <si>
    <t>https://www.haufe.de/personal/entgelt/beitragssaetze-zur-sozialversicherung_78_493770.html</t>
  </si>
  <si>
    <t>https://www.vbl.de/de/die_vbl/vermoegensanlage/finanzierung/?s=N7owYgmhgghUTjV2</t>
  </si>
  <si>
    <t>Berechnungsgrundlagen</t>
  </si>
  <si>
    <t>maximale Stundenanzahl bei Verdiensthöchstgrenze 
450 EUR</t>
  </si>
  <si>
    <t>Vergütung</t>
  </si>
  <si>
    <t>AG-Kosten</t>
  </si>
  <si>
    <t>studentische Hilfskraft</t>
  </si>
  <si>
    <t>Stunden</t>
  </si>
  <si>
    <t>Kalkulation</t>
  </si>
  <si>
    <t>Bezeichnung</t>
  </si>
  <si>
    <t>h/Monat</t>
  </si>
  <si>
    <t>Anzahl Monate</t>
  </si>
  <si>
    <t>Kosten/Monat</t>
  </si>
  <si>
    <t>Gesamtkosten</t>
  </si>
  <si>
    <t>SHK_1</t>
  </si>
  <si>
    <t>WHK_1</t>
  </si>
  <si>
    <t xml:space="preserve">Lehrersatzmittel
</t>
  </si>
  <si>
    <t>Bachelor</t>
  </si>
  <si>
    <t>EUR / SWS x 16 Wochen / Semester</t>
  </si>
  <si>
    <t>Master</t>
  </si>
  <si>
    <t>Reiseziel 
(Land, Ort und Gastgeber; 
z.B. Projektpartner)</t>
  </si>
  <si>
    <t>Reisezweck²;
z.B. Projektmeeting</t>
  </si>
  <si>
    <t>Anzahl der Reisenden pro Reise</t>
  </si>
  <si>
    <t>Teilnahmegebühren pro Person</t>
  </si>
  <si>
    <t>Anzahl der Über-nachtungen pro Person</t>
  </si>
  <si>
    <t>Hotelkosten pro Person u. Über-nachtung</t>
  </si>
  <si>
    <t>Reisemittel, z.B. Bahn, Flugzeug, PKW</t>
  </si>
  <si>
    <t>zusätzl. Angaben bei PKW-Nutzung:
- Art des PKW (Privat-, Miet-, Firmenwagen)
- Entfernung in km</t>
  </si>
  <si>
    <t>Kosten pro Person für Hin- und Rückreise (Bahn, Flugzeug)</t>
  </si>
  <si>
    <t>Kosten für 
Hin- und Rückreise PKW</t>
  </si>
  <si>
    <t>Anzahl der Tage oder Anzahl der Reisen</t>
  </si>
  <si>
    <t>Über-nachtungs-kosten
insg.</t>
  </si>
  <si>
    <t>Teilnahmegebühren insg.</t>
  </si>
  <si>
    <t>Tagegeld</t>
  </si>
  <si>
    <t>Fahrt-kosten
insg.</t>
  </si>
  <si>
    <t>Summe</t>
  </si>
  <si>
    <t>Beispiel</t>
  </si>
  <si>
    <t>Deutschland, Musterstadt, 
MusterInstitut</t>
  </si>
  <si>
    <t>Arbeitsbesprechung</t>
  </si>
  <si>
    <t xml:space="preserve">Bahn </t>
  </si>
  <si>
    <t>Inland</t>
  </si>
  <si>
    <r>
      <rPr>
        <sz val="10"/>
        <color theme="1"/>
        <rFont val="Arial"/>
        <family val="2"/>
      </rPr>
      <t>europ. Ausland</t>
    </r>
    <r>
      <rPr>
        <vertAlign val="superscript"/>
        <sz val="10"/>
        <color theme="1"/>
        <rFont val="Arial"/>
        <family val="2"/>
      </rPr>
      <t>1</t>
    </r>
  </si>
  <si>
    <t>außereurop. Ausland</t>
  </si>
  <si>
    <t>Reiseziel 
(Land, Ort und Gastgeber)</t>
  </si>
  <si>
    <t>Reisezweck²</t>
  </si>
  <si>
    <t>Fahrt-kosten insg.</t>
  </si>
  <si>
    <r>
      <rPr>
        <sz val="10"/>
        <color theme="1"/>
        <rFont val="Arial"/>
        <family val="2"/>
      </rPr>
      <t>europ. Ausland</t>
    </r>
    <r>
      <rPr>
        <vertAlign val="superscript"/>
        <sz val="10"/>
        <color theme="1"/>
        <rFont val="Arial"/>
        <family val="2"/>
      </rPr>
      <t>1</t>
    </r>
  </si>
  <si>
    <r>
      <rPr>
        <sz val="10"/>
        <color theme="1"/>
        <rFont val="Arial"/>
        <family val="2"/>
      </rPr>
      <t>europ. Ausland</t>
    </r>
    <r>
      <rPr>
        <vertAlign val="superscript"/>
        <sz val="10"/>
        <color theme="1"/>
        <rFont val="Arial"/>
        <family val="2"/>
      </rPr>
      <t>1</t>
    </r>
  </si>
  <si>
    <r>
      <rPr>
        <sz val="10"/>
        <color theme="1"/>
        <rFont val="Arial"/>
        <family val="2"/>
      </rPr>
      <t>europ. Ausland</t>
    </r>
    <r>
      <rPr>
        <vertAlign val="superscript"/>
        <sz val="10"/>
        <color theme="1"/>
        <rFont val="Arial"/>
        <family val="2"/>
      </rPr>
      <t>1</t>
    </r>
  </si>
  <si>
    <r>
      <rPr>
        <sz val="10"/>
        <color theme="1"/>
        <rFont val="Arial"/>
        <family val="2"/>
      </rPr>
      <t>europ. Ausland</t>
    </r>
    <r>
      <rPr>
        <vertAlign val="superscript"/>
        <sz val="10"/>
        <color theme="1"/>
        <rFont val="Arial"/>
        <family val="2"/>
      </rPr>
      <t>1</t>
    </r>
  </si>
  <si>
    <r>
      <rPr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gemeint ist das </t>
    </r>
    <r>
      <rPr>
        <u/>
        <sz val="10"/>
        <color theme="1"/>
        <rFont val="Arial"/>
        <family val="2"/>
      </rPr>
      <t>geographische</t>
    </r>
    <r>
      <rPr>
        <sz val="10"/>
        <color theme="1"/>
        <rFont val="Arial"/>
        <family val="2"/>
      </rPr>
      <t xml:space="preserve"> Europa, nicht die EU; d.h. europäische Nicht-EU-Mitgliedsländer wie die Schweiz zählen zu Europa</t>
    </r>
  </si>
  <si>
    <r>
      <rPr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Sind in einem Jahr mehrere Reisen zum selben Reiseziel geplant, geben Sie bitte jede Reise gesondert an.</t>
    </r>
  </si>
  <si>
    <t>01.01.2023 - 31.12.2027</t>
  </si>
  <si>
    <t>9b</t>
  </si>
  <si>
    <t>ab 01.01.2022</t>
  </si>
  <si>
    <t>wissenschaftliche Hilfskraft (Bachelor-Abschlus)</t>
  </si>
  <si>
    <t>wissenschaftliche Hilfskraft (Master)</t>
  </si>
  <si>
    <t>Entgelttabelle für die Entgeltgruppen 1 bis 15
 - Prognose ab 01. Dezember 2022 bis 30.09.2023 (2,8% Steigerung) -
 https://oeffentlicher-dienst.info/c/t/rechner/tv-l/tr/2021?id=tv-l-2022&amp;matrix=1
 (Abruf am 29.11.2021, 23:30 Uhr)</t>
  </si>
  <si>
    <t>Entgelt- gruppe</t>
  </si>
  <si>
    <t>Grundentgelt</t>
  </si>
  <si>
    <t>Entwicklungsstufen</t>
  </si>
  <si>
    <t>9a</t>
  </si>
  <si>
    <t>Kalkulation von Reisekosten</t>
  </si>
  <si>
    <t>wiss. MA 1 (75%)</t>
  </si>
  <si>
    <t>wiss. MA 2 (75%)</t>
  </si>
  <si>
    <t>wiss. MA 3 (75%)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</si>
</sst>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_-* #,##0.00\ &quot;€&quot;_-;\-* #,##0.00\ &quot;€&quot;_-;_-* &quot;-&quot;??\ &quot;€&quot;_-;_-@"/>
    <numFmt numFmtId="165" formatCode="0.0%"/>
    <numFmt numFmtId="166" formatCode="0.000%"/>
    <numFmt numFmtId="167" formatCode="#,##0\ &quot;€&quot;"/>
  </numFmts>
  <fonts count="24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B0F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rgb="FF00CCFF"/>
      <name val="Arial"/>
      <family val="2"/>
    </font>
    <font>
      <b/>
      <i/>
      <sz val="10"/>
      <color rgb="FF00CCFF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92D050"/>
      </patternFill>
    </fill>
    <fill>
      <patternFill patternType="solid">
        <fgColor rgb="FFCCFFCC"/>
        <bgColor rgb="FFCCFFCC"/>
      </patternFill>
    </fill>
    <fill>
      <patternFill patternType="solid">
        <fgColor rgb="FF99CC00"/>
        <bgColor rgb="FF99CC00"/>
      </patternFill>
    </fill>
    <fill>
      <patternFill patternType="solid">
        <fgColor rgb="FF339966"/>
        <bgColor rgb="FF339966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0" fontId="1" fillId="0" borderId="1" xfId="0" applyFont="1" applyBorder="1"/>
    <xf numFmtId="0" fontId="2" fillId="0" borderId="0" xfId="0" applyFont="1"/>
    <xf numFmtId="0" fontId="3" fillId="0" borderId="1" xfId="0" applyFont="1" applyBorder="1"/>
    <xf numFmtId="0" fontId="1" fillId="0" borderId="0" xfId="0" applyFont="1"/>
    <xf numFmtId="9" fontId="1" fillId="2" borderId="2" xfId="0" applyNumberFormat="1" applyFont="1" applyFill="1" applyBorder="1"/>
    <xf numFmtId="164" fontId="1" fillId="0" borderId="0" xfId="0" applyNumberFormat="1" applyFont="1"/>
    <xf numFmtId="0" fontId="1" fillId="3" borderId="2" xfId="0" applyFont="1" applyFill="1" applyBorder="1"/>
    <xf numFmtId="9" fontId="1" fillId="3" borderId="2" xfId="0" applyNumberFormat="1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/>
    <xf numFmtId="14" fontId="1" fillId="4" borderId="5" xfId="0" applyNumberFormat="1" applyFont="1" applyFill="1" applyBorder="1"/>
    <xf numFmtId="9" fontId="4" fillId="5" borderId="5" xfId="0" applyNumberFormat="1" applyFont="1" applyFill="1" applyBorder="1"/>
    <xf numFmtId="0" fontId="4" fillId="5" borderId="5" xfId="0" applyFont="1" applyFill="1" applyBorder="1"/>
    <xf numFmtId="164" fontId="1" fillId="4" borderId="5" xfId="0" applyNumberFormat="1" applyFont="1" applyFill="1" applyBorder="1"/>
    <xf numFmtId="0" fontId="1" fillId="4" borderId="6" xfId="0" applyFont="1" applyFill="1" applyBorder="1"/>
    <xf numFmtId="0" fontId="1" fillId="4" borderId="4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9" fontId="1" fillId="5" borderId="1" xfId="0" applyNumberFormat="1" applyFont="1" applyFill="1" applyBorder="1"/>
    <xf numFmtId="0" fontId="1" fillId="5" borderId="1" xfId="0" applyFont="1" applyFill="1" applyBorder="1"/>
    <xf numFmtId="164" fontId="1" fillId="0" borderId="1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" fontId="1" fillId="5" borderId="1" xfId="0" applyNumberFormat="1" applyFont="1" applyFill="1" applyBorder="1"/>
    <xf numFmtId="164" fontId="5" fillId="0" borderId="1" xfId="0" applyNumberFormat="1" applyFont="1" applyBorder="1"/>
    <xf numFmtId="0" fontId="5" fillId="0" borderId="10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5" borderId="16" xfId="0" applyFont="1" applyFill="1" applyBorder="1"/>
    <xf numFmtId="164" fontId="5" fillId="0" borderId="16" xfId="0" applyNumberFormat="1" applyFont="1" applyBorder="1"/>
    <xf numFmtId="0" fontId="5" fillId="0" borderId="17" xfId="0" applyFont="1" applyBorder="1"/>
    <xf numFmtId="0" fontId="1" fillId="0" borderId="18" xfId="0" applyFont="1" applyBorder="1"/>
    <xf numFmtId="164" fontId="1" fillId="0" borderId="18" xfId="0" applyNumberFormat="1" applyFont="1" applyBorder="1"/>
    <xf numFmtId="0" fontId="1" fillId="0" borderId="19" xfId="0" applyFont="1" applyBorder="1"/>
    <xf numFmtId="14" fontId="1" fillId="4" borderId="20" xfId="0" applyNumberFormat="1" applyFont="1" applyFill="1" applyBorder="1"/>
    <xf numFmtId="0" fontId="1" fillId="0" borderId="21" xfId="0" applyFont="1" applyBorder="1"/>
    <xf numFmtId="0" fontId="1" fillId="0" borderId="22" xfId="0" applyFont="1" applyBorder="1"/>
    <xf numFmtId="0" fontId="5" fillId="0" borderId="21" xfId="0" applyFont="1" applyBorder="1"/>
    <xf numFmtId="164" fontId="5" fillId="0" borderId="22" xfId="0" applyNumberFormat="1" applyFont="1" applyBorder="1"/>
    <xf numFmtId="0" fontId="5" fillId="6" borderId="2" xfId="0" applyFont="1" applyFill="1" applyBorder="1"/>
    <xf numFmtId="0" fontId="1" fillId="6" borderId="2" xfId="0" applyFont="1" applyFill="1" applyBorder="1"/>
    <xf numFmtId="164" fontId="1" fillId="6" borderId="2" xfId="0" applyNumberFormat="1" applyFont="1" applyFill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9" fontId="1" fillId="0" borderId="29" xfId="0" applyNumberFormat="1" applyFont="1" applyBorder="1"/>
    <xf numFmtId="9" fontId="1" fillId="0" borderId="30" xfId="0" applyNumberFormat="1" applyFont="1" applyBorder="1"/>
    <xf numFmtId="0" fontId="1" fillId="0" borderId="31" xfId="0" applyFont="1" applyBorder="1"/>
    <xf numFmtId="0" fontId="1" fillId="0" borderId="32" xfId="0" applyFont="1" applyBorder="1"/>
    <xf numFmtId="9" fontId="1" fillId="0" borderId="1" xfId="0" applyNumberFormat="1" applyFont="1" applyBorder="1"/>
    <xf numFmtId="9" fontId="1" fillId="0" borderId="10" xfId="0" applyNumberFormat="1" applyFont="1" applyBorder="1"/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9" fontId="1" fillId="0" borderId="16" xfId="0" applyNumberFormat="1" applyFont="1" applyBorder="1"/>
    <xf numFmtId="9" fontId="1" fillId="0" borderId="17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/>
    </xf>
    <xf numFmtId="165" fontId="1" fillId="0" borderId="1" xfId="0" applyNumberFormat="1" applyFont="1" applyBorder="1"/>
    <xf numFmtId="165" fontId="5" fillId="0" borderId="1" xfId="0" applyNumberFormat="1" applyFont="1" applyBorder="1"/>
    <xf numFmtId="10" fontId="1" fillId="0" borderId="1" xfId="0" applyNumberFormat="1" applyFont="1" applyBorder="1"/>
    <xf numFmtId="166" fontId="1" fillId="0" borderId="1" xfId="0" applyNumberFormat="1" applyFont="1" applyBorder="1"/>
    <xf numFmtId="10" fontId="5" fillId="0" borderId="1" xfId="0" applyNumberFormat="1" applyFont="1" applyBorder="1"/>
    <xf numFmtId="9" fontId="5" fillId="0" borderId="1" xfId="0" applyNumberFormat="1" applyFont="1" applyBorder="1"/>
    <xf numFmtId="0" fontId="5" fillId="0" borderId="1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5" fillId="3" borderId="2" xfId="0" applyFont="1" applyFill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164" fontId="1" fillId="0" borderId="10" xfId="0" applyNumberFormat="1" applyFont="1" applyBorder="1"/>
    <xf numFmtId="0" fontId="1" fillId="0" borderId="35" xfId="0" applyFont="1" applyBorder="1"/>
    <xf numFmtId="0" fontId="1" fillId="0" borderId="36" xfId="0" applyFont="1" applyBorder="1"/>
    <xf numFmtId="164" fontId="1" fillId="0" borderId="36" xfId="0" applyNumberFormat="1" applyFont="1" applyBorder="1"/>
    <xf numFmtId="164" fontId="1" fillId="0" borderId="37" xfId="0" applyNumberFormat="1" applyFont="1" applyBorder="1"/>
    <xf numFmtId="0" fontId="1" fillId="0" borderId="25" xfId="0" applyFont="1" applyBorder="1"/>
    <xf numFmtId="164" fontId="5" fillId="0" borderId="26" xfId="0" applyNumberFormat="1" applyFont="1" applyBorder="1"/>
    <xf numFmtId="164" fontId="5" fillId="0" borderId="0" xfId="0" applyNumberFormat="1" applyFont="1"/>
    <xf numFmtId="0" fontId="5" fillId="0" borderId="0" xfId="0" applyFont="1" applyAlignment="1">
      <alignment wrapText="1"/>
    </xf>
    <xf numFmtId="49" fontId="1" fillId="0" borderId="0" xfId="0" applyNumberFormat="1" applyFont="1"/>
    <xf numFmtId="1" fontId="1" fillId="0" borderId="0" xfId="0" applyNumberFormat="1" applyFont="1"/>
    <xf numFmtId="49" fontId="11" fillId="0" borderId="0" xfId="0" applyNumberFormat="1" applyFont="1"/>
    <xf numFmtId="49" fontId="0" fillId="0" borderId="14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vertical="top" wrapText="1"/>
    </xf>
    <xf numFmtId="49" fontId="11" fillId="7" borderId="23" xfId="0" applyNumberFormat="1" applyFont="1" applyFill="1" applyBorder="1" applyAlignment="1">
      <alignment horizontal="left" vertical="top" wrapText="1"/>
    </xf>
    <xf numFmtId="49" fontId="11" fillId="7" borderId="26" xfId="0" applyNumberFormat="1" applyFont="1" applyFill="1" applyBorder="1" applyAlignment="1">
      <alignment horizontal="left" vertical="top" wrapText="1"/>
    </xf>
    <xf numFmtId="49" fontId="11" fillId="7" borderId="38" xfId="0" applyNumberFormat="1" applyFont="1" applyFill="1" applyBorder="1" applyAlignment="1">
      <alignment horizontal="left" vertical="top" wrapText="1"/>
    </xf>
    <xf numFmtId="49" fontId="11" fillId="7" borderId="25" xfId="0" applyNumberFormat="1" applyFont="1" applyFill="1" applyBorder="1" applyAlignment="1">
      <alignment horizontal="left" vertical="top" wrapText="1"/>
    </xf>
    <xf numFmtId="49" fontId="11" fillId="7" borderId="39" xfId="0" applyNumberFormat="1" applyFont="1" applyFill="1" applyBorder="1" applyAlignment="1">
      <alignment horizontal="left" vertical="top" wrapText="1"/>
    </xf>
    <xf numFmtId="49" fontId="11" fillId="8" borderId="23" xfId="0" applyNumberFormat="1" applyFont="1" applyFill="1" applyBorder="1" applyAlignment="1">
      <alignment horizontal="left" vertical="top" wrapText="1"/>
    </xf>
    <xf numFmtId="49" fontId="11" fillId="8" borderId="39" xfId="0" applyNumberFormat="1" applyFont="1" applyFill="1" applyBorder="1" applyAlignment="1">
      <alignment horizontal="left" vertical="top" wrapText="1"/>
    </xf>
    <xf numFmtId="49" fontId="13" fillId="9" borderId="40" xfId="0" applyNumberFormat="1" applyFont="1" applyFill="1" applyBorder="1" applyAlignment="1">
      <alignment horizontal="left" vertical="top" wrapText="1"/>
    </xf>
    <xf numFmtId="49" fontId="14" fillId="10" borderId="41" xfId="0" applyNumberFormat="1" applyFont="1" applyFill="1" applyBorder="1" applyAlignment="1">
      <alignment vertical="top" wrapText="1"/>
    </xf>
    <xf numFmtId="49" fontId="14" fillId="0" borderId="42" xfId="0" applyNumberFormat="1" applyFont="1" applyBorder="1" applyAlignment="1">
      <alignment horizontal="left" vertical="top" wrapText="1"/>
    </xf>
    <xf numFmtId="49" fontId="14" fillId="0" borderId="43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167" fontId="14" fillId="0" borderId="44" xfId="0" applyNumberFormat="1" applyFont="1" applyBorder="1" applyAlignment="1">
      <alignment vertical="top" wrapText="1"/>
    </xf>
    <xf numFmtId="0" fontId="14" fillId="0" borderId="44" xfId="0" applyFont="1" applyBorder="1" applyAlignment="1">
      <alignment horizontal="center" vertical="top" wrapText="1"/>
    </xf>
    <xf numFmtId="49" fontId="14" fillId="0" borderId="44" xfId="0" applyNumberFormat="1" applyFont="1" applyBorder="1" applyAlignment="1">
      <alignment vertical="top" wrapText="1"/>
    </xf>
    <xf numFmtId="167" fontId="14" fillId="0" borderId="0" xfId="0" applyNumberFormat="1" applyFont="1" applyAlignment="1">
      <alignment vertical="top" wrapText="1"/>
    </xf>
    <xf numFmtId="167" fontId="14" fillId="0" borderId="45" xfId="0" applyNumberFormat="1" applyFont="1" applyBorder="1" applyAlignment="1">
      <alignment vertical="top" wrapText="1"/>
    </xf>
    <xf numFmtId="167" fontId="14" fillId="0" borderId="42" xfId="0" applyNumberFormat="1" applyFont="1" applyBorder="1" applyAlignment="1">
      <alignment vertical="top" wrapText="1"/>
    </xf>
    <xf numFmtId="167" fontId="15" fillId="11" borderId="46" xfId="0" applyNumberFormat="1" applyFont="1" applyFill="1" applyBorder="1" applyAlignment="1">
      <alignment vertical="top" wrapText="1"/>
    </xf>
    <xf numFmtId="49" fontId="11" fillId="3" borderId="47" xfId="0" applyNumberFormat="1" applyFont="1" applyFill="1" applyBorder="1" applyAlignment="1">
      <alignment vertical="top" wrapText="1"/>
    </xf>
    <xf numFmtId="49" fontId="11" fillId="3" borderId="39" xfId="0" applyNumberFormat="1" applyFont="1" applyFill="1" applyBorder="1" applyAlignment="1">
      <alignment horizontal="left" vertical="top" wrapText="1"/>
    </xf>
    <xf numFmtId="0" fontId="11" fillId="3" borderId="39" xfId="0" applyFont="1" applyFill="1" applyBorder="1" applyAlignment="1">
      <alignment horizontal="center" vertical="top" wrapText="1"/>
    </xf>
    <xf numFmtId="167" fontId="11" fillId="3" borderId="39" xfId="0" applyNumberFormat="1" applyFont="1" applyFill="1" applyBorder="1" applyAlignment="1">
      <alignment vertical="top" wrapText="1"/>
    </xf>
    <xf numFmtId="49" fontId="11" fillId="3" borderId="39" xfId="0" applyNumberFormat="1" applyFont="1" applyFill="1" applyBorder="1" applyAlignment="1">
      <alignment vertical="top" wrapText="1"/>
    </xf>
    <xf numFmtId="167" fontId="16" fillId="3" borderId="39" xfId="0" applyNumberFormat="1" applyFont="1" applyFill="1" applyBorder="1" applyAlignment="1">
      <alignment vertical="top" wrapText="1"/>
    </xf>
    <xf numFmtId="167" fontId="17" fillId="3" borderId="48" xfId="0" applyNumberFormat="1" applyFont="1" applyFill="1" applyBorder="1" applyAlignment="1">
      <alignment vertical="top" wrapText="1"/>
    </xf>
    <xf numFmtId="49" fontId="11" fillId="10" borderId="41" xfId="0" applyNumberFormat="1" applyFont="1" applyFill="1" applyBorder="1" applyAlignment="1">
      <alignment vertical="top" wrapText="1"/>
    </xf>
    <xf numFmtId="49" fontId="11" fillId="0" borderId="42" xfId="0" applyNumberFormat="1" applyFont="1" applyBorder="1" applyAlignment="1">
      <alignment horizontal="left" vertical="top" wrapText="1"/>
    </xf>
    <xf numFmtId="49" fontId="11" fillId="0" borderId="43" xfId="0" applyNumberFormat="1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167" fontId="11" fillId="0" borderId="44" xfId="0" applyNumberFormat="1" applyFont="1" applyBorder="1" applyAlignment="1">
      <alignment vertical="top" wrapText="1"/>
    </xf>
    <xf numFmtId="0" fontId="11" fillId="0" borderId="44" xfId="0" applyFont="1" applyBorder="1" applyAlignment="1">
      <alignment horizontal="center" vertical="top" wrapText="1"/>
    </xf>
    <xf numFmtId="49" fontId="11" fillId="0" borderId="44" xfId="0" applyNumberFormat="1" applyFont="1" applyBorder="1" applyAlignment="1">
      <alignment vertical="top" wrapText="1"/>
    </xf>
    <xf numFmtId="167" fontId="11" fillId="0" borderId="0" xfId="0" applyNumberFormat="1" applyFont="1" applyAlignment="1">
      <alignment vertical="top" wrapText="1"/>
    </xf>
    <xf numFmtId="167" fontId="11" fillId="0" borderId="49" xfId="0" applyNumberFormat="1" applyFont="1" applyBorder="1" applyAlignment="1">
      <alignment vertical="top" wrapText="1"/>
    </xf>
    <xf numFmtId="167" fontId="11" fillId="0" borderId="27" xfId="0" applyNumberFormat="1" applyFont="1" applyBorder="1" applyAlignment="1">
      <alignment vertical="top" wrapText="1"/>
    </xf>
    <xf numFmtId="167" fontId="11" fillId="0" borderId="50" xfId="0" applyNumberFormat="1" applyFont="1" applyBorder="1" applyAlignment="1">
      <alignment vertical="top" wrapText="1"/>
    </xf>
    <xf numFmtId="167" fontId="13" fillId="11" borderId="51" xfId="0" applyNumberFormat="1" applyFont="1" applyFill="1" applyBorder="1" applyAlignment="1">
      <alignment vertical="top" wrapText="1"/>
    </xf>
    <xf numFmtId="49" fontId="11" fillId="10" borderId="52" xfId="0" applyNumberFormat="1" applyFont="1" applyFill="1" applyBorder="1" applyAlignment="1">
      <alignment vertical="top" wrapText="1"/>
    </xf>
    <xf numFmtId="49" fontId="11" fillId="0" borderId="35" xfId="0" applyNumberFormat="1" applyFont="1" applyBorder="1" applyAlignment="1">
      <alignment horizontal="left" vertical="top" wrapText="1"/>
    </xf>
    <xf numFmtId="49" fontId="11" fillId="0" borderId="37" xfId="0" applyNumberFormat="1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top" wrapText="1"/>
    </xf>
    <xf numFmtId="167" fontId="11" fillId="0" borderId="1" xfId="0" applyNumberFormat="1" applyFont="1" applyBorder="1" applyAlignment="1">
      <alignment vertical="top" wrapText="1"/>
    </xf>
    <xf numFmtId="0" fontId="11" fillId="0" borderId="36" xfId="0" applyFont="1" applyBorder="1" applyAlignment="1">
      <alignment horizontal="center" vertical="top" wrapText="1"/>
    </xf>
    <xf numFmtId="167" fontId="11" fillId="0" borderId="36" xfId="0" applyNumberFormat="1" applyFont="1" applyBorder="1" applyAlignment="1">
      <alignment vertical="top" wrapText="1"/>
    </xf>
    <xf numFmtId="49" fontId="11" fillId="0" borderId="36" xfId="0" applyNumberFormat="1" applyFont="1" applyBorder="1" applyAlignment="1">
      <alignment vertical="top" wrapText="1"/>
    </xf>
    <xf numFmtId="167" fontId="11" fillId="0" borderId="8" xfId="0" applyNumberFormat="1" applyFont="1" applyBorder="1" applyAlignment="1">
      <alignment vertical="top" wrapText="1"/>
    </xf>
    <xf numFmtId="167" fontId="11" fillId="0" borderId="53" xfId="0" applyNumberFormat="1" applyFont="1" applyBorder="1" applyAlignment="1">
      <alignment vertical="top" wrapText="1"/>
    </xf>
    <xf numFmtId="167" fontId="11" fillId="0" borderId="31" xfId="0" applyNumberFormat="1" applyFont="1" applyBorder="1" applyAlignment="1">
      <alignment vertical="top" wrapText="1"/>
    </xf>
    <xf numFmtId="167" fontId="13" fillId="11" borderId="54" xfId="0" applyNumberFormat="1" applyFont="1" applyFill="1" applyBorder="1" applyAlignment="1">
      <alignment vertical="top" wrapText="1"/>
    </xf>
    <xf numFmtId="49" fontId="11" fillId="0" borderId="33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167" fontId="11" fillId="0" borderId="16" xfId="0" applyNumberFormat="1" applyFont="1" applyBorder="1" applyAlignment="1">
      <alignment vertical="top" wrapText="1"/>
    </xf>
    <xf numFmtId="49" fontId="11" fillId="0" borderId="16" xfId="0" applyNumberFormat="1" applyFont="1" applyBorder="1" applyAlignment="1">
      <alignment vertical="top" wrapText="1"/>
    </xf>
    <xf numFmtId="167" fontId="11" fillId="0" borderId="55" xfId="0" applyNumberFormat="1" applyFont="1" applyBorder="1" applyAlignment="1">
      <alignment vertical="top" wrapText="1"/>
    </xf>
    <xf numFmtId="167" fontId="11" fillId="0" borderId="56" xfId="0" applyNumberFormat="1" applyFont="1" applyBorder="1" applyAlignment="1">
      <alignment vertical="top" wrapText="1"/>
    </xf>
    <xf numFmtId="167" fontId="11" fillId="0" borderId="33" xfId="0" applyNumberFormat="1" applyFont="1" applyBorder="1" applyAlignment="1">
      <alignment vertical="top" wrapText="1"/>
    </xf>
    <xf numFmtId="167" fontId="13" fillId="11" borderId="57" xfId="0" applyNumberFormat="1" applyFont="1" applyFill="1" applyBorder="1" applyAlignment="1">
      <alignment vertical="top" wrapText="1"/>
    </xf>
    <xf numFmtId="167" fontId="1" fillId="0" borderId="0" xfId="0" applyNumberFormat="1" applyFont="1"/>
    <xf numFmtId="1" fontId="11" fillId="3" borderId="39" xfId="0" applyNumberFormat="1" applyFont="1" applyFill="1" applyBorder="1" applyAlignment="1">
      <alignment vertical="top" wrapText="1"/>
    </xf>
    <xf numFmtId="49" fontId="11" fillId="10" borderId="58" xfId="0" applyNumberFormat="1" applyFont="1" applyFill="1" applyBorder="1" applyAlignment="1">
      <alignment vertical="top" wrapText="1"/>
    </xf>
    <xf numFmtId="49" fontId="11" fillId="0" borderId="27" xfId="0" applyNumberFormat="1" applyFont="1" applyBorder="1" applyAlignment="1">
      <alignment horizontal="left" vertical="top" wrapText="1"/>
    </xf>
    <xf numFmtId="49" fontId="11" fillId="0" borderId="30" xfId="0" applyNumberFormat="1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wrapText="1"/>
    </xf>
    <xf numFmtId="1" fontId="11" fillId="0" borderId="29" xfId="0" applyNumberFormat="1" applyFont="1" applyBorder="1" applyAlignment="1">
      <alignment vertical="top" wrapText="1"/>
    </xf>
    <xf numFmtId="167" fontId="11" fillId="0" borderId="29" xfId="0" applyNumberFormat="1" applyFont="1" applyBorder="1" applyAlignment="1">
      <alignment vertical="top" wrapText="1"/>
    </xf>
    <xf numFmtId="49" fontId="11" fillId="0" borderId="29" xfId="0" applyNumberFormat="1" applyFont="1" applyBorder="1" applyAlignment="1">
      <alignment vertical="top" wrapText="1"/>
    </xf>
    <xf numFmtId="167" fontId="11" fillId="0" borderId="59" xfId="0" applyNumberFormat="1" applyFont="1" applyBorder="1" applyAlignment="1">
      <alignment vertical="top" wrapText="1"/>
    </xf>
    <xf numFmtId="49" fontId="11" fillId="10" borderId="60" xfId="0" applyNumberFormat="1" applyFont="1" applyFill="1" applyBorder="1" applyAlignment="1">
      <alignment vertical="top" wrapText="1"/>
    </xf>
    <xf numFmtId="49" fontId="11" fillId="0" borderId="31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11" fillId="0" borderId="32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167" fontId="11" fillId="0" borderId="61" xfId="0" applyNumberFormat="1" applyFont="1" applyBorder="1" applyAlignment="1">
      <alignment vertical="top" wrapText="1"/>
    </xf>
    <xf numFmtId="167" fontId="11" fillId="0" borderId="62" xfId="0" applyNumberFormat="1" applyFont="1" applyBorder="1" applyAlignment="1">
      <alignment vertical="top" wrapText="1"/>
    </xf>
    <xf numFmtId="49" fontId="11" fillId="10" borderId="63" xfId="0" applyNumberFormat="1" applyFont="1" applyFill="1" applyBorder="1" applyAlignment="1">
      <alignment vertical="top" wrapText="1"/>
    </xf>
    <xf numFmtId="1" fontId="11" fillId="0" borderId="16" xfId="0" applyNumberFormat="1" applyFont="1" applyBorder="1" applyAlignment="1">
      <alignment vertical="top" wrapText="1"/>
    </xf>
    <xf numFmtId="167" fontId="11" fillId="0" borderId="3" xfId="0" applyNumberFormat="1" applyFont="1" applyBorder="1" applyAlignment="1">
      <alignment vertical="top" wrapText="1"/>
    </xf>
    <xf numFmtId="167" fontId="11" fillId="0" borderId="64" xfId="0" applyNumberFormat="1" applyFont="1" applyBorder="1" applyAlignment="1">
      <alignment vertical="top" wrapText="1"/>
    </xf>
    <xf numFmtId="167" fontId="11" fillId="0" borderId="65" xfId="0" applyNumberFormat="1" applyFont="1" applyBorder="1" applyAlignment="1">
      <alignment vertical="top" wrapText="1"/>
    </xf>
    <xf numFmtId="167" fontId="11" fillId="0" borderId="66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left"/>
    </xf>
    <xf numFmtId="167" fontId="5" fillId="0" borderId="40" xfId="0" applyNumberFormat="1" applyFont="1" applyBorder="1"/>
    <xf numFmtId="49" fontId="11" fillId="0" borderId="14" xfId="0" applyNumberFormat="1" applyFont="1" applyBorder="1" applyAlignment="1">
      <alignment horizontal="left" vertical="top" wrapText="1"/>
    </xf>
    <xf numFmtId="49" fontId="11" fillId="0" borderId="21" xfId="0" applyNumberFormat="1" applyFont="1" applyBorder="1" applyAlignment="1">
      <alignment vertical="top" wrapText="1"/>
    </xf>
    <xf numFmtId="167" fontId="13" fillId="3" borderId="48" xfId="0" applyNumberFormat="1" applyFont="1" applyFill="1" applyBorder="1" applyAlignment="1">
      <alignment vertical="top" wrapText="1"/>
    </xf>
    <xf numFmtId="49" fontId="11" fillId="0" borderId="67" xfId="0" applyNumberFormat="1" applyFont="1" applyBorder="1" applyAlignment="1">
      <alignment vertical="top" wrapText="1"/>
    </xf>
    <xf numFmtId="49" fontId="11" fillId="0" borderId="67" xfId="0" applyNumberFormat="1" applyFont="1" applyBorder="1" applyAlignment="1">
      <alignment horizontal="left" vertical="top" wrapText="1"/>
    </xf>
    <xf numFmtId="49" fontId="11" fillId="0" borderId="67" xfId="0" applyNumberFormat="1" applyFont="1" applyBorder="1" applyAlignment="1">
      <alignment horizontal="center" vertical="top" wrapText="1"/>
    </xf>
    <xf numFmtId="0" fontId="11" fillId="0" borderId="67" xfId="0" applyFont="1" applyBorder="1" applyAlignment="1">
      <alignment horizontal="center" vertical="top" wrapText="1"/>
    </xf>
    <xf numFmtId="1" fontId="11" fillId="0" borderId="67" xfId="0" applyNumberFormat="1" applyFont="1" applyBorder="1" applyAlignment="1">
      <alignment vertical="top" wrapText="1"/>
    </xf>
    <xf numFmtId="167" fontId="11" fillId="0" borderId="67" xfId="0" applyNumberFormat="1" applyFont="1" applyBorder="1" applyAlignment="1">
      <alignment vertical="top" wrapText="1"/>
    </xf>
    <xf numFmtId="167" fontId="13" fillId="0" borderId="67" xfId="0" applyNumberFormat="1" applyFont="1" applyBorder="1" applyAlignment="1">
      <alignment vertical="top" wrapText="1"/>
    </xf>
    <xf numFmtId="49" fontId="11" fillId="0" borderId="49" xfId="0" applyNumberFormat="1" applyFont="1" applyBorder="1" applyAlignment="1">
      <alignment vertical="top" wrapText="1"/>
    </xf>
    <xf numFmtId="167" fontId="11" fillId="0" borderId="68" xfId="0" applyNumberFormat="1" applyFont="1" applyBorder="1" applyAlignment="1">
      <alignment vertical="top" wrapText="1"/>
    </xf>
    <xf numFmtId="167" fontId="11" fillId="0" borderId="45" xfId="0" applyNumberFormat="1" applyFont="1" applyBorder="1" applyAlignment="1">
      <alignment vertical="top" wrapText="1"/>
    </xf>
    <xf numFmtId="167" fontId="11" fillId="0" borderId="69" xfId="0" applyNumberFormat="1" applyFont="1" applyBorder="1" applyAlignment="1">
      <alignment vertical="top" wrapText="1"/>
    </xf>
    <xf numFmtId="167" fontId="11" fillId="0" borderId="28" xfId="0" applyNumberFormat="1" applyFont="1" applyBorder="1" applyAlignment="1">
      <alignment vertical="top" wrapText="1"/>
    </xf>
    <xf numFmtId="49" fontId="11" fillId="0" borderId="53" xfId="0" applyNumberFormat="1" applyFont="1" applyBorder="1" applyAlignment="1">
      <alignment vertical="top" wrapText="1"/>
    </xf>
    <xf numFmtId="167" fontId="11" fillId="0" borderId="54" xfId="0" applyNumberFormat="1" applyFont="1" applyBorder="1" applyAlignment="1">
      <alignment vertical="top" wrapText="1"/>
    </xf>
    <xf numFmtId="167" fontId="11" fillId="0" borderId="32" xfId="0" applyNumberFormat="1" applyFont="1" applyBorder="1" applyAlignment="1">
      <alignment vertical="top" wrapText="1"/>
    </xf>
    <xf numFmtId="49" fontId="11" fillId="0" borderId="56" xfId="0" applyNumberFormat="1" applyFont="1" applyBorder="1" applyAlignment="1">
      <alignment vertical="top" wrapText="1"/>
    </xf>
    <xf numFmtId="167" fontId="11" fillId="0" borderId="57" xfId="0" applyNumberFormat="1" applyFont="1" applyBorder="1" applyAlignment="1">
      <alignment vertical="top" wrapText="1"/>
    </xf>
    <xf numFmtId="167" fontId="11" fillId="0" borderId="34" xfId="0" applyNumberFormat="1" applyFont="1" applyBorder="1" applyAlignment="1">
      <alignment vertical="top" wrapText="1"/>
    </xf>
    <xf numFmtId="49" fontId="11" fillId="0" borderId="59" xfId="0" applyNumberFormat="1" applyFont="1" applyBorder="1" applyAlignment="1">
      <alignment vertical="top" wrapText="1"/>
    </xf>
    <xf numFmtId="167" fontId="11" fillId="0" borderId="5" xfId="0" applyNumberFormat="1" applyFont="1" applyBorder="1" applyAlignment="1">
      <alignment vertical="top" wrapText="1"/>
    </xf>
    <xf numFmtId="167" fontId="11" fillId="0" borderId="70" xfId="0" applyNumberFormat="1" applyFont="1" applyBorder="1" applyAlignment="1">
      <alignment vertical="top" wrapText="1"/>
    </xf>
    <xf numFmtId="49" fontId="11" fillId="0" borderId="62" xfId="0" applyNumberFormat="1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1" fontId="11" fillId="0" borderId="5" xfId="0" applyNumberFormat="1" applyFont="1" applyBorder="1" applyAlignment="1">
      <alignment vertical="top" wrapText="1"/>
    </xf>
    <xf numFmtId="49" fontId="11" fillId="0" borderId="5" xfId="0" applyNumberFormat="1" applyFont="1" applyBorder="1" applyAlignment="1">
      <alignment vertical="top" wrapText="1"/>
    </xf>
    <xf numFmtId="49" fontId="11" fillId="0" borderId="70" xfId="0" applyNumberFormat="1" applyFont="1" applyBorder="1" applyAlignment="1">
      <alignment vertical="top" wrapText="1"/>
    </xf>
    <xf numFmtId="167" fontId="11" fillId="0" borderId="71" xfId="0" applyNumberFormat="1" applyFont="1" applyBorder="1" applyAlignment="1">
      <alignment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49" fontId="13" fillId="0" borderId="0" xfId="0" applyNumberFormat="1" applyFont="1"/>
    <xf numFmtId="49" fontId="11" fillId="0" borderId="0" xfId="0" applyNumberFormat="1" applyFont="1" applyAlignment="1">
      <alignment horizontal="left" vertical="top" wrapText="1"/>
    </xf>
    <xf numFmtId="1" fontId="11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67" fontId="13" fillId="0" borderId="0" xfId="0" applyNumberFormat="1" applyFont="1" applyAlignment="1">
      <alignment vertical="top" wrapText="1"/>
    </xf>
    <xf numFmtId="1" fontId="11" fillId="0" borderId="0" xfId="0" applyNumberFormat="1" applyFont="1" applyAlignment="1">
      <alignment vertical="top" wrapText="1"/>
    </xf>
    <xf numFmtId="167" fontId="11" fillId="0" borderId="0" xfId="0" applyNumberFormat="1" applyFont="1" applyAlignment="1">
      <alignment horizontal="left" vertical="top" wrapText="1"/>
    </xf>
    <xf numFmtId="0" fontId="21" fillId="0" borderId="1" xfId="0" applyFont="1" applyBorder="1" applyAlignment="1">
      <alignment horizontal="left" vertical="top"/>
    </xf>
    <xf numFmtId="1" fontId="21" fillId="0" borderId="1" xfId="0" applyNumberFormat="1" applyFont="1" applyBorder="1" applyAlignment="1">
      <alignment horizontal="left" vertical="top"/>
    </xf>
    <xf numFmtId="4" fontId="22" fillId="0" borderId="1" xfId="0" applyNumberFormat="1" applyFont="1" applyBorder="1" applyAlignment="1">
      <alignment horizontal="right" vertical="top"/>
    </xf>
    <xf numFmtId="0" fontId="22" fillId="0" borderId="1" xfId="0" applyFont="1" applyBorder="1" applyAlignment="1">
      <alignment horizontal="right" vertical="top"/>
    </xf>
    <xf numFmtId="164" fontId="5" fillId="0" borderId="21" xfId="0" applyNumberFormat="1" applyFont="1" applyBorder="1" applyAlignment="1">
      <alignment horizontal="center"/>
    </xf>
    <xf numFmtId="0" fontId="6" fillId="0" borderId="18" xfId="0" applyFont="1" applyBorder="1"/>
    <xf numFmtId="0" fontId="6" fillId="0" borderId="22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9" fontId="10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 vertical="top" wrapText="1"/>
    </xf>
    <xf numFmtId="0" fontId="19" fillId="0" borderId="62" xfId="0" applyFont="1" applyBorder="1" applyAlignment="1">
      <alignment horizontal="center" vertical="top"/>
    </xf>
    <xf numFmtId="0" fontId="6" fillId="0" borderId="61" xfId="0" applyFont="1" applyBorder="1"/>
    <xf numFmtId="0" fontId="6" fillId="0" borderId="32" xfId="0" applyFont="1" applyBorder="1"/>
    <xf numFmtId="0" fontId="20" fillId="0" borderId="61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/>
    </xf>
    <xf numFmtId="0" fontId="6" fillId="0" borderId="29" xfId="0" applyFont="1" applyBorder="1"/>
    <xf numFmtId="0" fontId="21" fillId="0" borderId="62" xfId="0" applyFont="1" applyBorder="1" applyAlignment="1">
      <alignment horizontal="left" vertical="top"/>
    </xf>
    <xf numFmtId="0" fontId="1" fillId="0" borderId="2" xfId="0" applyFont="1" applyBorder="1" applyAlignment="1">
      <alignment horizontal="right" wrapText="1"/>
    </xf>
    <xf numFmtId="8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36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lbv.landbw.de/-/jahressonderzahlu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1:A1000"/>
  <sheetViews>
    <sheetView workbookViewId="0"/>
  </sheetViews>
  <sheetFormatPr baseColWidth="10" defaultColWidth="12.640625" defaultRowHeight="15" customHeight="1" x14ac:dyDescent="0.35"/>
  <cols>
    <col min="1" max="26" width="9.3554687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DD4"/>
  </sheetPr>
  <dimension ref="A2:F1000"/>
  <sheetViews>
    <sheetView tabSelected="1" workbookViewId="0">
      <selection activeCell="B6" sqref="B6"/>
    </sheetView>
  </sheetViews>
  <sheetFormatPr baseColWidth="10" defaultColWidth="12.640625" defaultRowHeight="15" customHeight="1" x14ac:dyDescent="0.35"/>
  <cols>
    <col min="1" max="1" width="9.35546875" customWidth="1"/>
    <col min="2" max="2" width="19.42578125" customWidth="1"/>
    <col min="3" max="3" width="6.140625" customWidth="1"/>
    <col min="4" max="4" width="20.140625" customWidth="1"/>
    <col min="5" max="5" width="9.35546875" customWidth="1"/>
    <col min="6" max="6" width="10.42578125" customWidth="1"/>
    <col min="7" max="26" width="9.35546875" customWidth="1"/>
  </cols>
  <sheetData>
    <row r="2" spans="1:6" ht="14.6" x14ac:dyDescent="0.4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4.6" x14ac:dyDescent="0.4">
      <c r="A3" s="2" t="s">
        <v>5</v>
      </c>
      <c r="B3" s="3" t="s">
        <v>114</v>
      </c>
      <c r="C3" s="3" t="s">
        <v>6</v>
      </c>
      <c r="D3" s="3" t="s">
        <v>103</v>
      </c>
      <c r="E3" s="3">
        <v>60</v>
      </c>
      <c r="F3" s="3">
        <v>0.75</v>
      </c>
    </row>
    <row r="4" spans="1:6" ht="14.6" x14ac:dyDescent="0.4">
      <c r="B4" s="3" t="s">
        <v>115</v>
      </c>
      <c r="C4" s="3" t="s">
        <v>6</v>
      </c>
      <c r="D4" s="3" t="s">
        <v>103</v>
      </c>
      <c r="E4" s="3">
        <v>60</v>
      </c>
      <c r="F4" s="3">
        <v>0.75</v>
      </c>
    </row>
    <row r="5" spans="1:6" ht="14.6" x14ac:dyDescent="0.4">
      <c r="B5" s="3" t="s">
        <v>116</v>
      </c>
      <c r="C5" s="3" t="s">
        <v>6</v>
      </c>
      <c r="D5" s="3" t="s">
        <v>103</v>
      </c>
      <c r="E5" s="3">
        <v>60</v>
      </c>
      <c r="F5" s="3">
        <v>0.75</v>
      </c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DD4"/>
    <pageSetUpPr fitToPage="1"/>
  </sheetPr>
  <dimension ref="A1:CE1000"/>
  <sheetViews>
    <sheetView topLeftCell="A35" workbookViewId="0">
      <selection activeCell="AC41" sqref="AC41"/>
    </sheetView>
  </sheetViews>
  <sheetFormatPr baseColWidth="10" defaultColWidth="12.640625" defaultRowHeight="15" customHeight="1" x14ac:dyDescent="0.35"/>
  <cols>
    <col min="1" max="1" width="33.140625" customWidth="1"/>
    <col min="2" max="2" width="11.85546875" customWidth="1"/>
    <col min="3" max="3" width="5" customWidth="1"/>
    <col min="4" max="4" width="10.5703125" customWidth="1"/>
    <col min="5" max="6" width="9.35546875" customWidth="1"/>
    <col min="7" max="7" width="12.640625" customWidth="1"/>
    <col min="8" max="8" width="13.140625" customWidth="1"/>
    <col min="9" max="9" width="28.5" customWidth="1"/>
    <col min="10" max="10" width="10.5" customWidth="1"/>
    <col min="11" max="11" width="19.85546875" customWidth="1"/>
    <col min="12" max="12" width="9.35546875" customWidth="1"/>
    <col min="13" max="13" width="20.2109375" customWidth="1"/>
    <col min="14" max="14" width="11.85546875" customWidth="1"/>
    <col min="15" max="15" width="11.35546875" customWidth="1"/>
    <col min="16" max="18" width="9.35546875" customWidth="1"/>
    <col min="19" max="19" width="13" customWidth="1"/>
    <col min="20" max="20" width="13.35546875" customWidth="1"/>
    <col min="21" max="21" width="28.7109375" customWidth="1"/>
    <col min="22" max="22" width="9.640625" customWidth="1"/>
    <col min="23" max="23" width="19.85546875" customWidth="1"/>
    <col min="24" max="24" width="9.35546875" customWidth="1"/>
    <col min="25" max="25" width="20.2109375" customWidth="1"/>
    <col min="26" max="26" width="11.85546875" customWidth="1"/>
    <col min="27" max="30" width="9.35546875" customWidth="1"/>
    <col min="31" max="31" width="13" customWidth="1"/>
    <col min="32" max="32" width="13.42578125" customWidth="1"/>
    <col min="33" max="33" width="28.7109375" customWidth="1"/>
    <col min="34" max="34" width="9.640625" customWidth="1"/>
    <col min="35" max="35" width="19.85546875" customWidth="1"/>
    <col min="36" max="36" width="9.35546875" customWidth="1"/>
    <col min="37" max="37" width="20.2109375" customWidth="1"/>
    <col min="38" max="38" width="11.85546875" customWidth="1"/>
    <col min="39" max="42" width="9.35546875" customWidth="1"/>
    <col min="43" max="43" width="13" customWidth="1"/>
    <col min="44" max="44" width="11.35546875" customWidth="1"/>
    <col min="45" max="45" width="28.7109375" customWidth="1"/>
    <col min="46" max="46" width="9.640625" customWidth="1"/>
    <col min="47" max="47" width="19.85546875" customWidth="1"/>
    <col min="48" max="48" width="9.35546875" customWidth="1"/>
    <col min="49" max="49" width="20.2109375" customWidth="1"/>
    <col min="50" max="50" width="11.85546875" customWidth="1"/>
    <col min="51" max="54" width="9.35546875" customWidth="1"/>
    <col min="55" max="55" width="13" customWidth="1"/>
    <col min="56" max="56" width="11.35546875" customWidth="1"/>
    <col min="57" max="57" width="28.7109375" customWidth="1"/>
    <col min="58" max="58" width="9.640625" customWidth="1"/>
    <col min="59" max="59" width="19.85546875" customWidth="1"/>
    <col min="60" max="60" width="9.35546875" customWidth="1"/>
    <col min="61" max="61" width="20.2109375" customWidth="1"/>
    <col min="62" max="62" width="11.85546875" customWidth="1"/>
    <col min="63" max="66" width="9.35546875" customWidth="1"/>
    <col min="67" max="67" width="13" customWidth="1"/>
    <col min="68" max="68" width="11.35546875" customWidth="1"/>
    <col min="69" max="69" width="28.7109375" customWidth="1"/>
    <col min="70" max="70" width="9.640625" customWidth="1"/>
    <col min="71" max="71" width="19.85546875" customWidth="1"/>
    <col min="72" max="72" width="9.35546875" customWidth="1"/>
    <col min="73" max="73" width="20.2109375" customWidth="1"/>
    <col min="74" max="74" width="11.85546875" customWidth="1"/>
    <col min="75" max="78" width="9.35546875" customWidth="1"/>
    <col min="79" max="79" width="13" customWidth="1"/>
    <col min="80" max="80" width="11.35546875" customWidth="1"/>
    <col min="81" max="81" width="28.7109375" customWidth="1"/>
    <col min="82" max="82" width="9.640625" customWidth="1"/>
    <col min="83" max="83" width="19.85546875" customWidth="1"/>
  </cols>
  <sheetData>
    <row r="1" spans="1:83" ht="14.6" x14ac:dyDescent="0.4">
      <c r="A1" s="4" t="s">
        <v>7</v>
      </c>
      <c r="B1" s="4"/>
      <c r="C1" s="5">
        <v>0</v>
      </c>
      <c r="D1" s="4"/>
      <c r="H1" s="6"/>
    </row>
    <row r="2" spans="1:83" ht="14.6" x14ac:dyDescent="0.4">
      <c r="H2" s="6"/>
    </row>
    <row r="3" spans="1:83" ht="14.6" x14ac:dyDescent="0.4">
      <c r="B3" s="2" t="s">
        <v>8</v>
      </c>
      <c r="C3" s="2" t="s">
        <v>9</v>
      </c>
      <c r="D3" s="7" t="s">
        <v>10</v>
      </c>
      <c r="E3" s="7"/>
      <c r="F3" s="8">
        <v>1</v>
      </c>
      <c r="H3" s="6"/>
      <c r="N3" s="2" t="s">
        <v>8</v>
      </c>
      <c r="O3" s="2" t="s">
        <v>9</v>
      </c>
      <c r="P3" s="7" t="s">
        <v>10</v>
      </c>
      <c r="Q3" s="7"/>
      <c r="R3" s="8">
        <v>1</v>
      </c>
      <c r="T3" s="6"/>
      <c r="Z3" s="2" t="s">
        <v>8</v>
      </c>
      <c r="AA3" s="2" t="s">
        <v>9</v>
      </c>
      <c r="AB3" s="7" t="s">
        <v>10</v>
      </c>
      <c r="AC3" s="7"/>
      <c r="AD3" s="8">
        <v>1</v>
      </c>
      <c r="AF3" s="6"/>
      <c r="AL3" s="2" t="s">
        <v>8</v>
      </c>
      <c r="AM3" s="2" t="s">
        <v>9</v>
      </c>
      <c r="AN3" s="7" t="s">
        <v>10</v>
      </c>
      <c r="AO3" s="7"/>
      <c r="AP3" s="8">
        <v>1</v>
      </c>
      <c r="AR3" s="6"/>
      <c r="AX3" s="2" t="s">
        <v>8</v>
      </c>
      <c r="AY3" s="2" t="s">
        <v>9</v>
      </c>
      <c r="AZ3" s="7" t="s">
        <v>10</v>
      </c>
      <c r="BA3" s="7"/>
      <c r="BB3" s="8">
        <v>1</v>
      </c>
      <c r="BD3" s="6"/>
      <c r="BJ3" s="2" t="s">
        <v>8</v>
      </c>
      <c r="BK3" s="2" t="s">
        <v>9</v>
      </c>
      <c r="BL3" s="7" t="s">
        <v>10</v>
      </c>
      <c r="BM3" s="7"/>
      <c r="BN3" s="8">
        <v>1</v>
      </c>
      <c r="BP3" s="6"/>
      <c r="BV3" s="2" t="s">
        <v>8</v>
      </c>
      <c r="BW3" s="2" t="s">
        <v>9</v>
      </c>
      <c r="BX3" s="7" t="s">
        <v>10</v>
      </c>
      <c r="BY3" s="7"/>
      <c r="BZ3" s="8">
        <v>1</v>
      </c>
      <c r="CB3" s="6"/>
    </row>
    <row r="4" spans="1:83" ht="14.6" x14ac:dyDescent="0.4">
      <c r="A4" s="9" t="s">
        <v>114</v>
      </c>
      <c r="B4" s="10">
        <v>13</v>
      </c>
      <c r="C4" s="10">
        <v>2</v>
      </c>
      <c r="D4" s="11">
        <v>44927</v>
      </c>
      <c r="E4" s="11">
        <v>45291</v>
      </c>
      <c r="F4" s="12">
        <f>100%+$C$1</f>
        <v>1</v>
      </c>
      <c r="G4" s="13" t="s">
        <v>11</v>
      </c>
      <c r="H4" s="14">
        <f>VLOOKUP(B4,Tariftabelle!$A$3:$G$20,Personal!C4+1,FALSE)*F4</f>
        <v>4508.07</v>
      </c>
      <c r="I4" s="15" t="s">
        <v>12</v>
      </c>
      <c r="M4" s="9" t="s">
        <v>115</v>
      </c>
      <c r="N4" s="16">
        <v>13</v>
      </c>
      <c r="O4" s="16">
        <v>2</v>
      </c>
      <c r="P4" s="11">
        <v>44927</v>
      </c>
      <c r="Q4" s="11">
        <v>45291</v>
      </c>
      <c r="R4" s="12">
        <f>100%+$C$1</f>
        <v>1</v>
      </c>
      <c r="S4" s="13" t="s">
        <v>11</v>
      </c>
      <c r="T4" s="14">
        <f>VLOOKUP(N4,Tariftabelle!$A$3:$G$20,Personal!O4+1,FALSE)*R4</f>
        <v>4508.07</v>
      </c>
      <c r="U4" s="15" t="s">
        <v>12</v>
      </c>
      <c r="Y4" s="9" t="s">
        <v>116</v>
      </c>
      <c r="Z4" s="16">
        <v>13</v>
      </c>
      <c r="AA4" s="16">
        <v>2</v>
      </c>
      <c r="AB4" s="11">
        <v>44927</v>
      </c>
      <c r="AC4" s="11">
        <v>45291</v>
      </c>
      <c r="AD4" s="12">
        <f>100%+$C$1</f>
        <v>1</v>
      </c>
      <c r="AE4" s="13" t="s">
        <v>11</v>
      </c>
      <c r="AF4" s="14">
        <f>VLOOKUP(Z4,Tariftabelle!$A$3:$G$20,Personal!AA4+1,FALSE)*AD4</f>
        <v>4508.07</v>
      </c>
      <c r="AG4" s="15" t="s">
        <v>12</v>
      </c>
      <c r="AK4" s="9" t="s">
        <v>13</v>
      </c>
      <c r="AL4" s="16">
        <v>13</v>
      </c>
      <c r="AM4" s="16">
        <v>2</v>
      </c>
      <c r="AN4" s="11">
        <v>44562</v>
      </c>
      <c r="AO4" s="11">
        <v>44926</v>
      </c>
      <c r="AP4" s="12">
        <f>100%+$C$1</f>
        <v>1</v>
      </c>
      <c r="AQ4" s="13" t="s">
        <v>11</v>
      </c>
      <c r="AR4" s="14">
        <f>VLOOKUP(AL4,Tariftabelle!$A$3:$G$20,Personal!AM4+1,FALSE)*AP4</f>
        <v>4508.07</v>
      </c>
      <c r="AS4" s="15" t="s">
        <v>12</v>
      </c>
      <c r="AW4" s="9" t="s">
        <v>14</v>
      </c>
      <c r="AX4" s="16">
        <v>13</v>
      </c>
      <c r="AY4" s="16">
        <v>2</v>
      </c>
      <c r="AZ4" s="11">
        <v>44562</v>
      </c>
      <c r="BA4" s="11">
        <v>44926</v>
      </c>
      <c r="BB4" s="12">
        <f>100%+$C$1</f>
        <v>1</v>
      </c>
      <c r="BC4" s="13" t="s">
        <v>11</v>
      </c>
      <c r="BD4" s="14">
        <f>VLOOKUP(AX4,Tariftabelle!$A$3:$G$20,Personal!AY4+1,FALSE)*BB4</f>
        <v>4508.07</v>
      </c>
      <c r="BE4" s="15" t="s">
        <v>12</v>
      </c>
      <c r="BI4" s="9" t="s">
        <v>15</v>
      </c>
      <c r="BJ4" s="16">
        <v>13</v>
      </c>
      <c r="BK4" s="16">
        <v>2</v>
      </c>
      <c r="BL4" s="11">
        <v>44562</v>
      </c>
      <c r="BM4" s="11">
        <v>44926</v>
      </c>
      <c r="BN4" s="12">
        <f>100%+$C$1</f>
        <v>1</v>
      </c>
      <c r="BO4" s="13" t="s">
        <v>11</v>
      </c>
      <c r="BP4" s="14">
        <f>VLOOKUP(BJ4,Tariftabelle!$A$3:$G$20,Personal!BK4+1,FALSE)*BN4</f>
        <v>4508.07</v>
      </c>
      <c r="BQ4" s="15" t="s">
        <v>12</v>
      </c>
      <c r="BU4" s="9" t="s">
        <v>16</v>
      </c>
      <c r="BV4" s="16">
        <v>13</v>
      </c>
      <c r="BW4" s="16">
        <v>2</v>
      </c>
      <c r="BX4" s="11">
        <v>44562</v>
      </c>
      <c r="BY4" s="11">
        <v>44926</v>
      </c>
      <c r="BZ4" s="12">
        <f>100%+$C$1</f>
        <v>1</v>
      </c>
      <c r="CA4" s="13" t="s">
        <v>11</v>
      </c>
      <c r="CB4" s="14">
        <f>VLOOKUP(BV4,Tariftabelle!$A$3:$G$20,Personal!BW4+1,FALSE)*BZ4</f>
        <v>4508.07</v>
      </c>
      <c r="CC4" s="15" t="s">
        <v>12</v>
      </c>
    </row>
    <row r="5" spans="1:83" ht="14.6" x14ac:dyDescent="0.4">
      <c r="A5" s="17"/>
      <c r="B5" s="18"/>
      <c r="C5" s="18"/>
      <c r="D5" s="18"/>
      <c r="E5" s="19"/>
      <c r="F5" s="20">
        <f>$F$3</f>
        <v>1</v>
      </c>
      <c r="G5" s="21" t="s">
        <v>17</v>
      </c>
      <c r="H5" s="22">
        <f t="shared" ref="H5:H6" si="0">H4*F5</f>
        <v>4508.07</v>
      </c>
      <c r="I5" s="23" t="s">
        <v>18</v>
      </c>
      <c r="M5" s="17"/>
      <c r="N5" s="18"/>
      <c r="O5" s="18"/>
      <c r="P5" s="18"/>
      <c r="Q5" s="19"/>
      <c r="R5" s="20">
        <f>$R$3</f>
        <v>1</v>
      </c>
      <c r="S5" s="21" t="s">
        <v>17</v>
      </c>
      <c r="T5" s="22">
        <f t="shared" ref="T5:T6" si="1">T4*R5</f>
        <v>4508.07</v>
      </c>
      <c r="U5" s="23" t="s">
        <v>18</v>
      </c>
      <c r="Y5" s="17"/>
      <c r="Z5" s="18"/>
      <c r="AA5" s="18"/>
      <c r="AB5" s="18"/>
      <c r="AC5" s="19"/>
      <c r="AD5" s="20">
        <f>$AD$3</f>
        <v>1</v>
      </c>
      <c r="AE5" s="21" t="s">
        <v>17</v>
      </c>
      <c r="AF5" s="22">
        <f t="shared" ref="AF5:AF6" si="2">AF4*AD5</f>
        <v>4508.07</v>
      </c>
      <c r="AG5" s="23" t="s">
        <v>18</v>
      </c>
      <c r="AK5" s="17"/>
      <c r="AL5" s="18"/>
      <c r="AM5" s="18"/>
      <c r="AN5" s="18"/>
      <c r="AO5" s="19"/>
      <c r="AP5" s="20">
        <f>$AP$3</f>
        <v>1</v>
      </c>
      <c r="AQ5" s="21" t="s">
        <v>17</v>
      </c>
      <c r="AR5" s="22">
        <f t="shared" ref="AR5:AR6" si="3">AR4*AP5</f>
        <v>4508.07</v>
      </c>
      <c r="AS5" s="23" t="s">
        <v>18</v>
      </c>
      <c r="AW5" s="17"/>
      <c r="AX5" s="18"/>
      <c r="AY5" s="18"/>
      <c r="AZ5" s="18"/>
      <c r="BA5" s="19"/>
      <c r="BB5" s="20">
        <f>$BB$3</f>
        <v>1</v>
      </c>
      <c r="BC5" s="21" t="s">
        <v>17</v>
      </c>
      <c r="BD5" s="22">
        <f t="shared" ref="BD5:BD6" si="4">BD4*BB5</f>
        <v>4508.07</v>
      </c>
      <c r="BE5" s="23" t="s">
        <v>18</v>
      </c>
      <c r="BI5" s="17"/>
      <c r="BJ5" s="18"/>
      <c r="BK5" s="18"/>
      <c r="BL5" s="18"/>
      <c r="BM5" s="19"/>
      <c r="BN5" s="20">
        <f>$BN$3</f>
        <v>1</v>
      </c>
      <c r="BO5" s="21" t="s">
        <v>17</v>
      </c>
      <c r="BP5" s="22">
        <f t="shared" ref="BP5:BP6" si="5">BP4*BN5</f>
        <v>4508.07</v>
      </c>
      <c r="BQ5" s="23" t="s">
        <v>18</v>
      </c>
      <c r="BU5" s="17"/>
      <c r="BV5" s="18"/>
      <c r="BW5" s="18"/>
      <c r="BX5" s="18"/>
      <c r="BY5" s="19"/>
      <c r="BZ5" s="20">
        <f>$BZ$3</f>
        <v>1</v>
      </c>
      <c r="CA5" s="21" t="s">
        <v>17</v>
      </c>
      <c r="CB5" s="22">
        <f t="shared" ref="CB5:CB6" si="6">CB4*BZ5</f>
        <v>4508.07</v>
      </c>
      <c r="CC5" s="23" t="s">
        <v>18</v>
      </c>
    </row>
    <row r="6" spans="1:83" ht="14.6" x14ac:dyDescent="0.4">
      <c r="A6" s="24"/>
      <c r="B6" s="4"/>
      <c r="C6" s="4"/>
      <c r="D6" s="4"/>
      <c r="E6" s="25"/>
      <c r="F6" s="20">
        <v>0.3</v>
      </c>
      <c r="G6" s="21" t="s">
        <v>19</v>
      </c>
      <c r="H6" s="22">
        <f t="shared" si="0"/>
        <v>1352.4209999999998</v>
      </c>
      <c r="I6" s="23" t="s">
        <v>20</v>
      </c>
      <c r="M6" s="24"/>
      <c r="N6" s="4"/>
      <c r="O6" s="4"/>
      <c r="P6" s="4"/>
      <c r="Q6" s="25"/>
      <c r="R6" s="20">
        <v>0.3</v>
      </c>
      <c r="S6" s="21" t="s">
        <v>19</v>
      </c>
      <c r="T6" s="22">
        <f t="shared" si="1"/>
        <v>1352.4209999999998</v>
      </c>
      <c r="U6" s="23" t="s">
        <v>20</v>
      </c>
      <c r="Y6" s="24"/>
      <c r="Z6" s="4"/>
      <c r="AA6" s="4"/>
      <c r="AB6" s="4"/>
      <c r="AC6" s="25"/>
      <c r="AD6" s="20">
        <v>0.3</v>
      </c>
      <c r="AE6" s="21" t="s">
        <v>19</v>
      </c>
      <c r="AF6" s="22">
        <f t="shared" si="2"/>
        <v>1352.4209999999998</v>
      </c>
      <c r="AG6" s="23" t="s">
        <v>20</v>
      </c>
      <c r="AK6" s="24"/>
      <c r="AL6" s="4"/>
      <c r="AM6" s="4"/>
      <c r="AN6" s="4"/>
      <c r="AO6" s="25"/>
      <c r="AP6" s="20">
        <v>0.3</v>
      </c>
      <c r="AQ6" s="21" t="s">
        <v>19</v>
      </c>
      <c r="AR6" s="22">
        <f t="shared" si="3"/>
        <v>1352.4209999999998</v>
      </c>
      <c r="AS6" s="23" t="s">
        <v>20</v>
      </c>
      <c r="AW6" s="24"/>
      <c r="AX6" s="4"/>
      <c r="AY6" s="4"/>
      <c r="AZ6" s="4"/>
      <c r="BA6" s="25"/>
      <c r="BB6" s="20">
        <v>0.3</v>
      </c>
      <c r="BC6" s="21" t="s">
        <v>19</v>
      </c>
      <c r="BD6" s="22">
        <f t="shared" si="4"/>
        <v>1352.4209999999998</v>
      </c>
      <c r="BE6" s="23" t="s">
        <v>20</v>
      </c>
      <c r="BI6" s="24"/>
      <c r="BJ6" s="4"/>
      <c r="BK6" s="4"/>
      <c r="BL6" s="4"/>
      <c r="BM6" s="25"/>
      <c r="BN6" s="20">
        <v>0.3</v>
      </c>
      <c r="BO6" s="21" t="s">
        <v>19</v>
      </c>
      <c r="BP6" s="22">
        <f t="shared" si="5"/>
        <v>1352.4209999999998</v>
      </c>
      <c r="BQ6" s="23" t="s">
        <v>20</v>
      </c>
      <c r="BU6" s="24"/>
      <c r="BV6" s="4"/>
      <c r="BW6" s="4"/>
      <c r="BX6" s="4"/>
      <c r="BY6" s="25"/>
      <c r="BZ6" s="20">
        <v>0.3</v>
      </c>
      <c r="CA6" s="21" t="s">
        <v>19</v>
      </c>
      <c r="CB6" s="22">
        <f t="shared" si="6"/>
        <v>1352.4209999999998</v>
      </c>
      <c r="CC6" s="23" t="s">
        <v>20</v>
      </c>
    </row>
    <row r="7" spans="1:83" ht="14.6" x14ac:dyDescent="0.4">
      <c r="A7" s="24"/>
      <c r="B7" s="4"/>
      <c r="C7" s="4"/>
      <c r="D7" s="4"/>
      <c r="E7" s="25"/>
      <c r="F7" s="21"/>
      <c r="G7" s="21"/>
      <c r="H7" s="22">
        <f>SUM(H5:H6)</f>
        <v>5860.491</v>
      </c>
      <c r="I7" s="23" t="s">
        <v>21</v>
      </c>
      <c r="M7" s="24"/>
      <c r="N7" s="4"/>
      <c r="O7" s="4"/>
      <c r="P7" s="4"/>
      <c r="Q7" s="25"/>
      <c r="R7" s="21"/>
      <c r="S7" s="21"/>
      <c r="T7" s="22">
        <f>SUM(T5:T6)</f>
        <v>5860.491</v>
      </c>
      <c r="U7" s="23" t="s">
        <v>21</v>
      </c>
      <c r="Y7" s="24"/>
      <c r="Z7" s="4"/>
      <c r="AA7" s="4"/>
      <c r="AB7" s="4"/>
      <c r="AC7" s="25"/>
      <c r="AD7" s="21"/>
      <c r="AE7" s="21"/>
      <c r="AF7" s="22">
        <f>SUM(AF5:AF6)</f>
        <v>5860.491</v>
      </c>
      <c r="AG7" s="23" t="s">
        <v>21</v>
      </c>
      <c r="AK7" s="24"/>
      <c r="AL7" s="4"/>
      <c r="AM7" s="4"/>
      <c r="AN7" s="4"/>
      <c r="AO7" s="25"/>
      <c r="AP7" s="21"/>
      <c r="AQ7" s="21"/>
      <c r="AR7" s="22">
        <f>SUM(AR5:AR6)</f>
        <v>5860.491</v>
      </c>
      <c r="AS7" s="23" t="s">
        <v>21</v>
      </c>
      <c r="AW7" s="24"/>
      <c r="AX7" s="4"/>
      <c r="AY7" s="4"/>
      <c r="AZ7" s="4"/>
      <c r="BA7" s="25"/>
      <c r="BB7" s="21"/>
      <c r="BC7" s="21"/>
      <c r="BD7" s="22">
        <f>SUM(BD5:BD6)</f>
        <v>5860.491</v>
      </c>
      <c r="BE7" s="23" t="s">
        <v>21</v>
      </c>
      <c r="BI7" s="24"/>
      <c r="BJ7" s="4"/>
      <c r="BK7" s="4"/>
      <c r="BL7" s="4"/>
      <c r="BM7" s="25"/>
      <c r="BN7" s="21"/>
      <c r="BO7" s="21"/>
      <c r="BP7" s="22">
        <f>SUM(BP5:BP6)</f>
        <v>5860.491</v>
      </c>
      <c r="BQ7" s="23" t="s">
        <v>21</v>
      </c>
      <c r="BU7" s="24"/>
      <c r="BV7" s="4"/>
      <c r="BW7" s="4"/>
      <c r="BX7" s="4"/>
      <c r="BY7" s="25"/>
      <c r="BZ7" s="21"/>
      <c r="CA7" s="21"/>
      <c r="CB7" s="22">
        <f>SUM(CB5:CB6)</f>
        <v>5860.491</v>
      </c>
      <c r="CC7" s="23" t="s">
        <v>21</v>
      </c>
    </row>
    <row r="8" spans="1:83" ht="14.6" x14ac:dyDescent="0.4">
      <c r="A8" s="24"/>
      <c r="B8" s="4"/>
      <c r="C8" s="4"/>
      <c r="D8" s="4"/>
      <c r="E8" s="25"/>
      <c r="F8" s="20">
        <v>0.5</v>
      </c>
      <c r="G8" s="21" t="s">
        <v>22</v>
      </c>
      <c r="H8" s="22">
        <f>H7*F8</f>
        <v>2930.2455</v>
      </c>
      <c r="I8" s="23"/>
      <c r="M8" s="24"/>
      <c r="N8" s="4"/>
      <c r="O8" s="4"/>
      <c r="P8" s="4"/>
      <c r="Q8" s="25"/>
      <c r="R8" s="20">
        <v>0.5</v>
      </c>
      <c r="S8" s="21" t="s">
        <v>22</v>
      </c>
      <c r="T8" s="22">
        <f>T7*R8</f>
        <v>2930.2455</v>
      </c>
      <c r="U8" s="23"/>
      <c r="Y8" s="24"/>
      <c r="Z8" s="4"/>
      <c r="AA8" s="4"/>
      <c r="AB8" s="4"/>
      <c r="AC8" s="25"/>
      <c r="AD8" s="20">
        <v>0.5</v>
      </c>
      <c r="AE8" s="21" t="s">
        <v>22</v>
      </c>
      <c r="AF8" s="22">
        <f>AF7*AD8</f>
        <v>2930.2455</v>
      </c>
      <c r="AG8" s="23"/>
      <c r="AK8" s="24"/>
      <c r="AL8" s="4"/>
      <c r="AM8" s="4"/>
      <c r="AN8" s="4"/>
      <c r="AO8" s="25"/>
      <c r="AP8" s="20">
        <v>0.5</v>
      </c>
      <c r="AQ8" s="21" t="s">
        <v>22</v>
      </c>
      <c r="AR8" s="22">
        <f>AR7*AP8</f>
        <v>2930.2455</v>
      </c>
      <c r="AS8" s="23"/>
      <c r="AW8" s="24"/>
      <c r="AX8" s="4"/>
      <c r="AY8" s="4"/>
      <c r="AZ8" s="4"/>
      <c r="BA8" s="25"/>
      <c r="BB8" s="20">
        <v>0.5</v>
      </c>
      <c r="BC8" s="21" t="s">
        <v>22</v>
      </c>
      <c r="BD8" s="22">
        <f>BD7*BB8</f>
        <v>2930.2455</v>
      </c>
      <c r="BE8" s="23"/>
      <c r="BI8" s="24"/>
      <c r="BJ8" s="4"/>
      <c r="BK8" s="4"/>
      <c r="BL8" s="4"/>
      <c r="BM8" s="25"/>
      <c r="BN8" s="20">
        <v>0.5</v>
      </c>
      <c r="BO8" s="21" t="s">
        <v>22</v>
      </c>
      <c r="BP8" s="22">
        <f>BP7*BN8</f>
        <v>2930.2455</v>
      </c>
      <c r="BQ8" s="23"/>
      <c r="BU8" s="24"/>
      <c r="BV8" s="4"/>
      <c r="BW8" s="4"/>
      <c r="BX8" s="4"/>
      <c r="BY8" s="25"/>
      <c r="BZ8" s="20">
        <v>0.5</v>
      </c>
      <c r="CA8" s="21" t="s">
        <v>22</v>
      </c>
      <c r="CB8" s="22">
        <f>CB7*BZ8</f>
        <v>2930.2455</v>
      </c>
      <c r="CC8" s="23"/>
    </row>
    <row r="9" spans="1:83" ht="14.6" x14ac:dyDescent="0.4">
      <c r="A9" s="24"/>
      <c r="B9" s="4"/>
      <c r="C9" s="4"/>
      <c r="D9" s="4"/>
      <c r="E9" s="25"/>
      <c r="F9" s="26">
        <f>DATEDIF(D4,E4,"m")+1</f>
        <v>12</v>
      </c>
      <c r="G9" s="21" t="s">
        <v>3</v>
      </c>
      <c r="H9" s="22">
        <f>H8/12*F9</f>
        <v>2930.2455</v>
      </c>
      <c r="I9" s="23" t="s">
        <v>23</v>
      </c>
      <c r="J9" s="6">
        <f>H9/F9</f>
        <v>244.18712500000001</v>
      </c>
      <c r="M9" s="24"/>
      <c r="N9" s="4"/>
      <c r="O9" s="4"/>
      <c r="P9" s="4"/>
      <c r="Q9" s="25"/>
      <c r="R9" s="26">
        <f>DATEDIF(P4,Q4,"m")+1</f>
        <v>12</v>
      </c>
      <c r="S9" s="21" t="s">
        <v>3</v>
      </c>
      <c r="T9" s="22">
        <f>T8/12*R9</f>
        <v>2930.2455</v>
      </c>
      <c r="U9" s="23" t="s">
        <v>23</v>
      </c>
      <c r="V9" s="6">
        <f>T9/R9</f>
        <v>244.18712500000001</v>
      </c>
      <c r="Y9" s="24"/>
      <c r="Z9" s="4"/>
      <c r="AA9" s="4"/>
      <c r="AB9" s="4"/>
      <c r="AC9" s="25"/>
      <c r="AD9" s="26">
        <f>DATEDIF(AB4,AC4,"m")+1</f>
        <v>12</v>
      </c>
      <c r="AE9" s="21" t="s">
        <v>3</v>
      </c>
      <c r="AF9" s="22">
        <f>AF8/12*AD9</f>
        <v>2930.2455</v>
      </c>
      <c r="AG9" s="23" t="s">
        <v>23</v>
      </c>
      <c r="AH9" s="6">
        <f>AF9/AD9</f>
        <v>244.18712500000001</v>
      </c>
      <c r="AK9" s="24"/>
      <c r="AL9" s="4"/>
      <c r="AM9" s="4"/>
      <c r="AN9" s="4"/>
      <c r="AO9" s="25"/>
      <c r="AP9" s="26">
        <f>DATEDIF(AN4,AO4,"m")+1</f>
        <v>12</v>
      </c>
      <c r="AQ9" s="21" t="s">
        <v>3</v>
      </c>
      <c r="AR9" s="22">
        <f>AR8/12*AP9</f>
        <v>2930.2455</v>
      </c>
      <c r="AS9" s="23" t="s">
        <v>23</v>
      </c>
      <c r="AT9" s="6">
        <f>AR9/AP9</f>
        <v>244.18712500000001</v>
      </c>
      <c r="AW9" s="24"/>
      <c r="AX9" s="4"/>
      <c r="AY9" s="4"/>
      <c r="AZ9" s="4"/>
      <c r="BA9" s="25"/>
      <c r="BB9" s="26">
        <f>DATEDIF(AZ4,BA4,"m")+1</f>
        <v>12</v>
      </c>
      <c r="BC9" s="21" t="s">
        <v>3</v>
      </c>
      <c r="BD9" s="22">
        <f>BD8/12*BB9</f>
        <v>2930.2455</v>
      </c>
      <c r="BE9" s="23" t="s">
        <v>23</v>
      </c>
      <c r="BF9" s="6">
        <f>BD9/BB9</f>
        <v>244.18712500000001</v>
      </c>
      <c r="BI9" s="24"/>
      <c r="BJ9" s="4"/>
      <c r="BK9" s="4"/>
      <c r="BL9" s="4"/>
      <c r="BM9" s="25"/>
      <c r="BN9" s="26">
        <f>DATEDIF(BL4,BM4,"m")+1</f>
        <v>12</v>
      </c>
      <c r="BO9" s="21" t="s">
        <v>3</v>
      </c>
      <c r="BP9" s="22">
        <f>BP8/12*BN9</f>
        <v>2930.2455</v>
      </c>
      <c r="BQ9" s="23" t="s">
        <v>23</v>
      </c>
      <c r="BR9" s="6">
        <f>BP9/BN9</f>
        <v>244.18712500000001</v>
      </c>
      <c r="BU9" s="24"/>
      <c r="BV9" s="4"/>
      <c r="BW9" s="4"/>
      <c r="BX9" s="4"/>
      <c r="BY9" s="25"/>
      <c r="BZ9" s="26">
        <f>DATEDIF(BX4,BY4,"m")+1</f>
        <v>12</v>
      </c>
      <c r="CA9" s="21" t="s">
        <v>3</v>
      </c>
      <c r="CB9" s="22">
        <f>CB8/12*BZ9</f>
        <v>2930.2455</v>
      </c>
      <c r="CC9" s="23" t="s">
        <v>23</v>
      </c>
      <c r="CD9" s="6">
        <f>CB9/BZ9</f>
        <v>244.18712500000001</v>
      </c>
    </row>
    <row r="10" spans="1:83" ht="14.6" x14ac:dyDescent="0.4">
      <c r="A10" s="24"/>
      <c r="B10" s="4"/>
      <c r="C10" s="4"/>
      <c r="D10" s="4"/>
      <c r="E10" s="25"/>
      <c r="F10" s="21"/>
      <c r="G10" s="21"/>
      <c r="H10" s="27">
        <f>H7+H9/F9</f>
        <v>6104.6781250000004</v>
      </c>
      <c r="I10" s="28" t="s">
        <v>24</v>
      </c>
      <c r="J10" s="6">
        <f>H10-J9</f>
        <v>5860.491</v>
      </c>
      <c r="M10" s="24"/>
      <c r="N10" s="4"/>
      <c r="O10" s="4"/>
      <c r="P10" s="4"/>
      <c r="Q10" s="25"/>
      <c r="R10" s="21"/>
      <c r="S10" s="21"/>
      <c r="T10" s="27">
        <f>T7+T9/R9</f>
        <v>6104.6781250000004</v>
      </c>
      <c r="U10" s="28" t="s">
        <v>24</v>
      </c>
      <c r="V10" s="6">
        <f>T10-V9</f>
        <v>5860.491</v>
      </c>
      <c r="Y10" s="24"/>
      <c r="Z10" s="4"/>
      <c r="AA10" s="4"/>
      <c r="AB10" s="4"/>
      <c r="AC10" s="25"/>
      <c r="AD10" s="21"/>
      <c r="AE10" s="21"/>
      <c r="AF10" s="27">
        <f>AF7+AF9/AD9</f>
        <v>6104.6781250000004</v>
      </c>
      <c r="AG10" s="28" t="s">
        <v>24</v>
      </c>
      <c r="AH10" s="6">
        <f>AF10-AH9</f>
        <v>5860.491</v>
      </c>
      <c r="AK10" s="24"/>
      <c r="AL10" s="4"/>
      <c r="AM10" s="4"/>
      <c r="AN10" s="4"/>
      <c r="AO10" s="25"/>
      <c r="AP10" s="21"/>
      <c r="AQ10" s="21"/>
      <c r="AR10" s="27">
        <f>AR7+AR9/AP9</f>
        <v>6104.6781250000004</v>
      </c>
      <c r="AS10" s="28" t="s">
        <v>24</v>
      </c>
      <c r="AT10" s="6">
        <f>AR10-AT9</f>
        <v>5860.491</v>
      </c>
      <c r="AW10" s="24"/>
      <c r="AX10" s="4"/>
      <c r="AY10" s="4"/>
      <c r="AZ10" s="4"/>
      <c r="BA10" s="25"/>
      <c r="BB10" s="21"/>
      <c r="BC10" s="21"/>
      <c r="BD10" s="27">
        <f>BD7+BD9/BB9</f>
        <v>6104.6781250000004</v>
      </c>
      <c r="BE10" s="28" t="s">
        <v>24</v>
      </c>
      <c r="BF10" s="6">
        <f>BD10-BF9</f>
        <v>5860.491</v>
      </c>
      <c r="BI10" s="24"/>
      <c r="BJ10" s="4"/>
      <c r="BK10" s="4"/>
      <c r="BL10" s="4"/>
      <c r="BM10" s="25"/>
      <c r="BN10" s="21"/>
      <c r="BO10" s="21"/>
      <c r="BP10" s="27">
        <f>BP7+BP9/BN9</f>
        <v>6104.6781250000004</v>
      </c>
      <c r="BQ10" s="28" t="s">
        <v>24</v>
      </c>
      <c r="BR10" s="6">
        <f>BP10-BR9</f>
        <v>5860.491</v>
      </c>
      <c r="BU10" s="24"/>
      <c r="BV10" s="4"/>
      <c r="BW10" s="4"/>
      <c r="BX10" s="4"/>
      <c r="BY10" s="25"/>
      <c r="BZ10" s="21"/>
      <c r="CA10" s="21"/>
      <c r="CB10" s="27">
        <f>CB7+CB9/BZ9</f>
        <v>6104.6781250000004</v>
      </c>
      <c r="CC10" s="28" t="s">
        <v>24</v>
      </c>
      <c r="CD10" s="6">
        <f>CB10-CD9</f>
        <v>5860.491</v>
      </c>
    </row>
    <row r="11" spans="1:83" ht="14.6" x14ac:dyDescent="0.4">
      <c r="A11" s="29"/>
      <c r="B11" s="30"/>
      <c r="C11" s="30"/>
      <c r="D11" s="30"/>
      <c r="E11" s="31"/>
      <c r="F11" s="32"/>
      <c r="G11" s="32"/>
      <c r="H11" s="33">
        <f>H7*F9+H9</f>
        <v>73256.137499999997</v>
      </c>
      <c r="I11" s="34" t="s">
        <v>25</v>
      </c>
      <c r="J11" s="6">
        <f>H11*0.1</f>
        <v>7325.6137500000004</v>
      </c>
      <c r="K11" s="2" t="s">
        <v>26</v>
      </c>
      <c r="M11" s="29"/>
      <c r="N11" s="30"/>
      <c r="O11" s="30"/>
      <c r="P11" s="30"/>
      <c r="Q11" s="31"/>
      <c r="R11" s="32"/>
      <c r="S11" s="32"/>
      <c r="T11" s="33">
        <f>T7*R9+T9</f>
        <v>73256.137499999997</v>
      </c>
      <c r="U11" s="34" t="s">
        <v>25</v>
      </c>
      <c r="V11" s="6">
        <f>T11*0.1</f>
        <v>7325.6137500000004</v>
      </c>
      <c r="W11" s="2" t="s">
        <v>26</v>
      </c>
      <c r="Y11" s="29"/>
      <c r="Z11" s="30"/>
      <c r="AA11" s="30"/>
      <c r="AB11" s="30"/>
      <c r="AC11" s="31"/>
      <c r="AD11" s="32"/>
      <c r="AE11" s="32"/>
      <c r="AF11" s="33">
        <f>AF7*AD9+AF9</f>
        <v>73256.137499999997</v>
      </c>
      <c r="AG11" s="34" t="s">
        <v>25</v>
      </c>
      <c r="AH11" s="6">
        <f>AF11*0.1</f>
        <v>7325.6137500000004</v>
      </c>
      <c r="AI11" s="2" t="s">
        <v>26</v>
      </c>
      <c r="AK11" s="29"/>
      <c r="AL11" s="30"/>
      <c r="AM11" s="30"/>
      <c r="AN11" s="30"/>
      <c r="AO11" s="31"/>
      <c r="AP11" s="32"/>
      <c r="AQ11" s="32"/>
      <c r="AR11" s="33">
        <f>AR7*AP9+AR9</f>
        <v>73256.137499999997</v>
      </c>
      <c r="AS11" s="34" t="s">
        <v>25</v>
      </c>
      <c r="AT11" s="6">
        <f>AR11*0.1</f>
        <v>7325.6137500000004</v>
      </c>
      <c r="AU11" s="2" t="s">
        <v>26</v>
      </c>
      <c r="AW11" s="29"/>
      <c r="AX11" s="30"/>
      <c r="AY11" s="30"/>
      <c r="AZ11" s="30"/>
      <c r="BA11" s="31"/>
      <c r="BB11" s="32"/>
      <c r="BC11" s="32"/>
      <c r="BD11" s="33">
        <f>BD7*BB9+BD9</f>
        <v>73256.137499999997</v>
      </c>
      <c r="BE11" s="34" t="s">
        <v>25</v>
      </c>
      <c r="BF11" s="6">
        <f>BD11*0.1</f>
        <v>7325.6137500000004</v>
      </c>
      <c r="BG11" s="2" t="s">
        <v>26</v>
      </c>
      <c r="BI11" s="29"/>
      <c r="BJ11" s="30"/>
      <c r="BK11" s="30"/>
      <c r="BL11" s="30"/>
      <c r="BM11" s="31"/>
      <c r="BN11" s="32"/>
      <c r="BO11" s="32"/>
      <c r="BP11" s="33">
        <f>BP7*BN9+BP9</f>
        <v>73256.137499999997</v>
      </c>
      <c r="BQ11" s="34" t="s">
        <v>25</v>
      </c>
      <c r="BR11" s="6">
        <f>BP11*0.1</f>
        <v>7325.6137500000004</v>
      </c>
      <c r="BS11" s="2" t="s">
        <v>26</v>
      </c>
      <c r="BU11" s="29"/>
      <c r="BV11" s="30"/>
      <c r="BW11" s="30"/>
      <c r="BX11" s="30"/>
      <c r="BY11" s="31"/>
      <c r="BZ11" s="32"/>
      <c r="CA11" s="32"/>
      <c r="CB11" s="33">
        <f>CB7*BZ9+CB9</f>
        <v>73256.137499999997</v>
      </c>
      <c r="CC11" s="34" t="s">
        <v>25</v>
      </c>
      <c r="CD11" s="6">
        <f>CB11*0.1</f>
        <v>7325.6137500000004</v>
      </c>
      <c r="CE11" s="2" t="s">
        <v>26</v>
      </c>
    </row>
    <row r="12" spans="1:83" ht="14.6" x14ac:dyDescent="0.4">
      <c r="A12" s="24"/>
      <c r="B12" s="4"/>
      <c r="C12" s="4"/>
      <c r="D12" s="4"/>
      <c r="E12" s="35"/>
      <c r="F12" s="35"/>
      <c r="G12" s="35"/>
      <c r="H12" s="36"/>
      <c r="I12" s="37"/>
      <c r="M12" s="24"/>
      <c r="N12" s="4"/>
      <c r="O12" s="4"/>
      <c r="P12" s="4"/>
      <c r="Q12" s="35"/>
      <c r="R12" s="35"/>
      <c r="S12" s="35"/>
      <c r="T12" s="36"/>
      <c r="U12" s="37"/>
      <c r="Y12" s="24"/>
      <c r="Z12" s="4"/>
      <c r="AA12" s="4"/>
      <c r="AB12" s="4"/>
      <c r="AC12" s="35"/>
      <c r="AD12" s="35"/>
      <c r="AE12" s="35"/>
      <c r="AF12" s="36"/>
      <c r="AG12" s="37"/>
      <c r="AK12" s="24"/>
      <c r="AL12" s="4"/>
      <c r="AM12" s="4"/>
      <c r="AN12" s="4"/>
      <c r="AO12" s="35"/>
      <c r="AP12" s="35"/>
      <c r="AQ12" s="35"/>
      <c r="AR12" s="36"/>
      <c r="AS12" s="37"/>
      <c r="AW12" s="24"/>
      <c r="AX12" s="4"/>
      <c r="AY12" s="4"/>
      <c r="AZ12" s="4"/>
      <c r="BA12" s="35"/>
      <c r="BB12" s="35"/>
      <c r="BC12" s="35"/>
      <c r="BD12" s="36"/>
      <c r="BE12" s="37"/>
      <c r="BI12" s="24"/>
      <c r="BJ12" s="4"/>
      <c r="BK12" s="4"/>
      <c r="BL12" s="4"/>
      <c r="BM12" s="35"/>
      <c r="BN12" s="35"/>
      <c r="BO12" s="35"/>
      <c r="BP12" s="36"/>
      <c r="BQ12" s="37"/>
      <c r="BU12" s="24"/>
      <c r="BV12" s="4"/>
      <c r="BW12" s="4"/>
      <c r="BX12" s="4"/>
      <c r="BY12" s="35"/>
      <c r="BZ12" s="35"/>
      <c r="CA12" s="35"/>
      <c r="CB12" s="36"/>
      <c r="CC12" s="37"/>
    </row>
    <row r="13" spans="1:83" ht="14.6" x14ac:dyDescent="0.4">
      <c r="A13" s="9" t="str">
        <f t="shared" ref="A13:C13" si="7">A4</f>
        <v>wiss. MA 1 (75%)</v>
      </c>
      <c r="B13" s="16">
        <f t="shared" si="7"/>
        <v>13</v>
      </c>
      <c r="C13" s="16">
        <f t="shared" si="7"/>
        <v>2</v>
      </c>
      <c r="D13" s="11">
        <v>45292</v>
      </c>
      <c r="E13" s="11">
        <v>45657</v>
      </c>
      <c r="F13" s="12">
        <f>100%+$C$1</f>
        <v>1</v>
      </c>
      <c r="G13" s="13" t="s">
        <v>11</v>
      </c>
      <c r="H13" s="14">
        <f>H4*F13</f>
        <v>4508.07</v>
      </c>
      <c r="I13" s="15" t="s">
        <v>12</v>
      </c>
      <c r="M13" s="9" t="str">
        <f t="shared" ref="M13:O13" si="8">M4</f>
        <v>wiss. MA 2 (75%)</v>
      </c>
      <c r="N13" s="16">
        <f t="shared" si="8"/>
        <v>13</v>
      </c>
      <c r="O13" s="16">
        <f t="shared" si="8"/>
        <v>2</v>
      </c>
      <c r="P13" s="11">
        <v>45292</v>
      </c>
      <c r="Q13" s="11">
        <v>45657</v>
      </c>
      <c r="R13" s="12">
        <f>100%+$C$1</f>
        <v>1</v>
      </c>
      <c r="S13" s="13" t="s">
        <v>11</v>
      </c>
      <c r="T13" s="14">
        <f>T4*R13</f>
        <v>4508.07</v>
      </c>
      <c r="U13" s="15" t="s">
        <v>12</v>
      </c>
      <c r="Y13" s="9" t="str">
        <f t="shared" ref="Y13:AA13" si="9">Y4</f>
        <v>wiss. MA 3 (75%)</v>
      </c>
      <c r="Z13" s="16">
        <f t="shared" si="9"/>
        <v>13</v>
      </c>
      <c r="AA13" s="16">
        <f t="shared" si="9"/>
        <v>2</v>
      </c>
      <c r="AB13" s="11">
        <v>45292</v>
      </c>
      <c r="AC13" s="11">
        <v>45657</v>
      </c>
      <c r="AD13" s="12">
        <f>100%+$C$1</f>
        <v>1</v>
      </c>
      <c r="AE13" s="13" t="s">
        <v>11</v>
      </c>
      <c r="AF13" s="14">
        <f>AF4*AD13</f>
        <v>4508.07</v>
      </c>
      <c r="AG13" s="15" t="s">
        <v>12</v>
      </c>
      <c r="AK13" s="9" t="str">
        <f t="shared" ref="AK13:AM13" si="10">AK4</f>
        <v>MA_4_AP4_HSAS (100 %)</v>
      </c>
      <c r="AL13" s="16">
        <f t="shared" si="10"/>
        <v>13</v>
      </c>
      <c r="AM13" s="16">
        <f t="shared" si="10"/>
        <v>2</v>
      </c>
      <c r="AN13" s="11">
        <v>44927</v>
      </c>
      <c r="AO13" s="11">
        <v>45291</v>
      </c>
      <c r="AP13" s="12">
        <f>100%+$C$1</f>
        <v>1</v>
      </c>
      <c r="AQ13" s="13" t="s">
        <v>11</v>
      </c>
      <c r="AR13" s="14">
        <f>AR4*AP13</f>
        <v>4508.07</v>
      </c>
      <c r="AS13" s="15" t="s">
        <v>12</v>
      </c>
      <c r="AW13" s="9" t="str">
        <f t="shared" ref="AW13:AY13" si="11">AW4</f>
        <v>MA_5_AP5_HSAS (100 %)</v>
      </c>
      <c r="AX13" s="16">
        <f t="shared" si="11"/>
        <v>13</v>
      </c>
      <c r="AY13" s="16">
        <f t="shared" si="11"/>
        <v>2</v>
      </c>
      <c r="AZ13" s="11">
        <v>44927</v>
      </c>
      <c r="BA13" s="11">
        <v>45291</v>
      </c>
      <c r="BB13" s="12">
        <f>100%+$C$1</f>
        <v>1</v>
      </c>
      <c r="BC13" s="13" t="s">
        <v>11</v>
      </c>
      <c r="BD13" s="14">
        <f>BD4*BB13</f>
        <v>4508.07</v>
      </c>
      <c r="BE13" s="15" t="s">
        <v>12</v>
      </c>
      <c r="BI13" s="9" t="str">
        <f t="shared" ref="BI13:BK13" si="12">BI4</f>
        <v>MA_6_AP6_HSAS (100 %)</v>
      </c>
      <c r="BJ13" s="16">
        <f t="shared" si="12"/>
        <v>13</v>
      </c>
      <c r="BK13" s="16">
        <f t="shared" si="12"/>
        <v>2</v>
      </c>
      <c r="BL13" s="11">
        <v>44927</v>
      </c>
      <c r="BM13" s="11">
        <v>45291</v>
      </c>
      <c r="BN13" s="12">
        <f>100%+$C$1</f>
        <v>1</v>
      </c>
      <c r="BO13" s="13" t="s">
        <v>11</v>
      </c>
      <c r="BP13" s="14">
        <f>BP4*BN13</f>
        <v>4508.07</v>
      </c>
      <c r="BQ13" s="15" t="s">
        <v>12</v>
      </c>
      <c r="BU13" s="9" t="str">
        <f t="shared" ref="BU13:BW13" si="13">BU4</f>
        <v>MA_7_AP7_HSAS (100 %)</v>
      </c>
      <c r="BV13" s="16">
        <f t="shared" si="13"/>
        <v>13</v>
      </c>
      <c r="BW13" s="16">
        <f t="shared" si="13"/>
        <v>2</v>
      </c>
      <c r="BX13" s="11">
        <v>44927</v>
      </c>
      <c r="BY13" s="11">
        <v>45291</v>
      </c>
      <c r="BZ13" s="12">
        <f>100%+$C$1</f>
        <v>1</v>
      </c>
      <c r="CA13" s="13" t="s">
        <v>11</v>
      </c>
      <c r="CB13" s="14">
        <f>CB4*BZ13</f>
        <v>4508.07</v>
      </c>
      <c r="CC13" s="15" t="s">
        <v>12</v>
      </c>
    </row>
    <row r="14" spans="1:83" ht="14.6" x14ac:dyDescent="0.4">
      <c r="A14" s="17"/>
      <c r="B14" s="18"/>
      <c r="C14" s="18"/>
      <c r="D14" s="18"/>
      <c r="E14" s="19"/>
      <c r="F14" s="20">
        <f>$F$3</f>
        <v>1</v>
      </c>
      <c r="G14" s="21" t="s">
        <v>17</v>
      </c>
      <c r="H14" s="22">
        <f t="shared" ref="H14:H15" si="14">H13*F14</f>
        <v>4508.07</v>
      </c>
      <c r="I14" s="23" t="s">
        <v>18</v>
      </c>
      <c r="M14" s="17"/>
      <c r="N14" s="18"/>
      <c r="O14" s="18"/>
      <c r="P14" s="18"/>
      <c r="Q14" s="19"/>
      <c r="R14" s="20">
        <f>$R$3</f>
        <v>1</v>
      </c>
      <c r="S14" s="21" t="s">
        <v>17</v>
      </c>
      <c r="T14" s="22">
        <f t="shared" ref="T14:T15" si="15">T13*R14</f>
        <v>4508.07</v>
      </c>
      <c r="U14" s="23" t="s">
        <v>18</v>
      </c>
      <c r="Y14" s="17"/>
      <c r="Z14" s="18"/>
      <c r="AA14" s="18"/>
      <c r="AB14" s="18"/>
      <c r="AC14" s="19"/>
      <c r="AD14" s="20">
        <f>$AD$3</f>
        <v>1</v>
      </c>
      <c r="AE14" s="21" t="s">
        <v>17</v>
      </c>
      <c r="AF14" s="22">
        <f t="shared" ref="AF14:AF15" si="16">AF13*AD14</f>
        <v>4508.07</v>
      </c>
      <c r="AG14" s="23" t="s">
        <v>18</v>
      </c>
      <c r="AK14" s="17"/>
      <c r="AL14" s="18"/>
      <c r="AM14" s="18"/>
      <c r="AN14" s="18"/>
      <c r="AO14" s="19"/>
      <c r="AP14" s="20">
        <f>$AP$3</f>
        <v>1</v>
      </c>
      <c r="AQ14" s="21" t="s">
        <v>17</v>
      </c>
      <c r="AR14" s="22">
        <f t="shared" ref="AR14:AR15" si="17">AR13*AP14</f>
        <v>4508.07</v>
      </c>
      <c r="AS14" s="23" t="s">
        <v>18</v>
      </c>
      <c r="AW14" s="17"/>
      <c r="AX14" s="18"/>
      <c r="AY14" s="18"/>
      <c r="AZ14" s="18"/>
      <c r="BA14" s="19"/>
      <c r="BB14" s="20">
        <f>$BB$3</f>
        <v>1</v>
      </c>
      <c r="BC14" s="21" t="s">
        <v>17</v>
      </c>
      <c r="BD14" s="22">
        <f t="shared" ref="BD14:BD15" si="18">BD13*BB14</f>
        <v>4508.07</v>
      </c>
      <c r="BE14" s="23" t="s">
        <v>18</v>
      </c>
      <c r="BI14" s="17"/>
      <c r="BJ14" s="18"/>
      <c r="BK14" s="18"/>
      <c r="BL14" s="18"/>
      <c r="BM14" s="19"/>
      <c r="BN14" s="20">
        <f>$BN$3</f>
        <v>1</v>
      </c>
      <c r="BO14" s="21" t="s">
        <v>17</v>
      </c>
      <c r="BP14" s="22">
        <f t="shared" ref="BP14:BP15" si="19">BP13*BN14</f>
        <v>4508.07</v>
      </c>
      <c r="BQ14" s="23" t="s">
        <v>18</v>
      </c>
      <c r="BU14" s="17"/>
      <c r="BV14" s="18"/>
      <c r="BW14" s="18"/>
      <c r="BX14" s="18"/>
      <c r="BY14" s="19"/>
      <c r="BZ14" s="20">
        <f>$BZ$3</f>
        <v>1</v>
      </c>
      <c r="CA14" s="21" t="s">
        <v>17</v>
      </c>
      <c r="CB14" s="22">
        <f t="shared" ref="CB14:CB15" si="20">CB13*BZ14</f>
        <v>4508.07</v>
      </c>
      <c r="CC14" s="23" t="s">
        <v>18</v>
      </c>
    </row>
    <row r="15" spans="1:83" ht="14.6" x14ac:dyDescent="0.4">
      <c r="A15" s="24"/>
      <c r="B15" s="4"/>
      <c r="C15" s="4"/>
      <c r="D15" s="4"/>
      <c r="E15" s="25"/>
      <c r="F15" s="20">
        <v>0.3</v>
      </c>
      <c r="G15" s="21" t="s">
        <v>19</v>
      </c>
      <c r="H15" s="22">
        <f t="shared" si="14"/>
        <v>1352.4209999999998</v>
      </c>
      <c r="I15" s="23" t="s">
        <v>20</v>
      </c>
      <c r="M15" s="24"/>
      <c r="N15" s="4"/>
      <c r="O15" s="4"/>
      <c r="P15" s="4"/>
      <c r="Q15" s="25"/>
      <c r="R15" s="20">
        <v>0.3</v>
      </c>
      <c r="S15" s="21" t="s">
        <v>19</v>
      </c>
      <c r="T15" s="22">
        <f t="shared" si="15"/>
        <v>1352.4209999999998</v>
      </c>
      <c r="U15" s="23" t="s">
        <v>20</v>
      </c>
      <c r="Y15" s="24"/>
      <c r="Z15" s="4"/>
      <c r="AA15" s="4"/>
      <c r="AB15" s="4"/>
      <c r="AC15" s="25"/>
      <c r="AD15" s="20">
        <v>0.3</v>
      </c>
      <c r="AE15" s="21" t="s">
        <v>19</v>
      </c>
      <c r="AF15" s="22">
        <f t="shared" si="16"/>
        <v>1352.4209999999998</v>
      </c>
      <c r="AG15" s="23" t="s">
        <v>20</v>
      </c>
      <c r="AK15" s="24"/>
      <c r="AL15" s="4"/>
      <c r="AM15" s="4"/>
      <c r="AN15" s="4"/>
      <c r="AO15" s="25"/>
      <c r="AP15" s="20">
        <v>0.3</v>
      </c>
      <c r="AQ15" s="21" t="s">
        <v>19</v>
      </c>
      <c r="AR15" s="22">
        <f t="shared" si="17"/>
        <v>1352.4209999999998</v>
      </c>
      <c r="AS15" s="23" t="s">
        <v>20</v>
      </c>
      <c r="AW15" s="24"/>
      <c r="AX15" s="4"/>
      <c r="AY15" s="4"/>
      <c r="AZ15" s="4"/>
      <c r="BA15" s="25"/>
      <c r="BB15" s="20">
        <v>0.3</v>
      </c>
      <c r="BC15" s="21" t="s">
        <v>19</v>
      </c>
      <c r="BD15" s="22">
        <f t="shared" si="18"/>
        <v>1352.4209999999998</v>
      </c>
      <c r="BE15" s="23" t="s">
        <v>20</v>
      </c>
      <c r="BI15" s="24"/>
      <c r="BJ15" s="4"/>
      <c r="BK15" s="4"/>
      <c r="BL15" s="4"/>
      <c r="BM15" s="25"/>
      <c r="BN15" s="20">
        <v>0.3</v>
      </c>
      <c r="BO15" s="21" t="s">
        <v>19</v>
      </c>
      <c r="BP15" s="22">
        <f t="shared" si="19"/>
        <v>1352.4209999999998</v>
      </c>
      <c r="BQ15" s="23" t="s">
        <v>20</v>
      </c>
      <c r="BU15" s="24"/>
      <c r="BV15" s="4"/>
      <c r="BW15" s="4"/>
      <c r="BX15" s="4"/>
      <c r="BY15" s="25"/>
      <c r="BZ15" s="20">
        <v>0.3</v>
      </c>
      <c r="CA15" s="21" t="s">
        <v>19</v>
      </c>
      <c r="CB15" s="22">
        <f t="shared" si="20"/>
        <v>1352.4209999999998</v>
      </c>
      <c r="CC15" s="23" t="s">
        <v>20</v>
      </c>
    </row>
    <row r="16" spans="1:83" ht="14.6" x14ac:dyDescent="0.4">
      <c r="A16" s="24"/>
      <c r="B16" s="4"/>
      <c r="C16" s="4"/>
      <c r="D16" s="4"/>
      <c r="E16" s="25"/>
      <c r="F16" s="21"/>
      <c r="G16" s="21"/>
      <c r="H16" s="22">
        <f>SUM(H14:H15)</f>
        <v>5860.491</v>
      </c>
      <c r="I16" s="23" t="s">
        <v>21</v>
      </c>
      <c r="M16" s="24"/>
      <c r="N16" s="4"/>
      <c r="O16" s="4"/>
      <c r="P16" s="4"/>
      <c r="Q16" s="25"/>
      <c r="R16" s="21"/>
      <c r="S16" s="21"/>
      <c r="T16" s="22">
        <f>SUM(T14:T15)</f>
        <v>5860.491</v>
      </c>
      <c r="U16" s="23" t="s">
        <v>21</v>
      </c>
      <c r="Y16" s="24"/>
      <c r="Z16" s="4"/>
      <c r="AA16" s="4"/>
      <c r="AB16" s="4"/>
      <c r="AC16" s="25"/>
      <c r="AD16" s="21"/>
      <c r="AE16" s="21"/>
      <c r="AF16" s="22">
        <f>SUM(AF14:AF15)</f>
        <v>5860.491</v>
      </c>
      <c r="AG16" s="23" t="s">
        <v>21</v>
      </c>
      <c r="AK16" s="24"/>
      <c r="AL16" s="4"/>
      <c r="AM16" s="4"/>
      <c r="AN16" s="4"/>
      <c r="AO16" s="25"/>
      <c r="AP16" s="21"/>
      <c r="AQ16" s="21"/>
      <c r="AR16" s="22">
        <f>SUM(AR14:AR15)</f>
        <v>5860.491</v>
      </c>
      <c r="AS16" s="23" t="s">
        <v>21</v>
      </c>
      <c r="AW16" s="24"/>
      <c r="AX16" s="4"/>
      <c r="AY16" s="4"/>
      <c r="AZ16" s="4"/>
      <c r="BA16" s="25"/>
      <c r="BB16" s="21"/>
      <c r="BC16" s="21"/>
      <c r="BD16" s="22">
        <f>SUM(BD14:BD15)</f>
        <v>5860.491</v>
      </c>
      <c r="BE16" s="23" t="s">
        <v>21</v>
      </c>
      <c r="BI16" s="24"/>
      <c r="BJ16" s="4"/>
      <c r="BK16" s="4"/>
      <c r="BL16" s="4"/>
      <c r="BM16" s="25"/>
      <c r="BN16" s="21"/>
      <c r="BO16" s="21"/>
      <c r="BP16" s="22">
        <f>SUM(BP14:BP15)</f>
        <v>5860.491</v>
      </c>
      <c r="BQ16" s="23" t="s">
        <v>21</v>
      </c>
      <c r="BU16" s="24"/>
      <c r="BV16" s="4"/>
      <c r="BW16" s="4"/>
      <c r="BX16" s="4"/>
      <c r="BY16" s="25"/>
      <c r="BZ16" s="21"/>
      <c r="CA16" s="21"/>
      <c r="CB16" s="22">
        <f>SUM(CB14:CB15)</f>
        <v>5860.491</v>
      </c>
      <c r="CC16" s="23" t="s">
        <v>21</v>
      </c>
    </row>
    <row r="17" spans="1:83" ht="14.6" x14ac:dyDescent="0.4">
      <c r="A17" s="24"/>
      <c r="B17" s="4"/>
      <c r="C17" s="4"/>
      <c r="D17" s="4"/>
      <c r="E17" s="4"/>
      <c r="F17" s="20">
        <v>0.5</v>
      </c>
      <c r="G17" s="21" t="s">
        <v>22</v>
      </c>
      <c r="H17" s="22">
        <f>H16*F17</f>
        <v>2930.2455</v>
      </c>
      <c r="I17" s="23"/>
      <c r="M17" s="24"/>
      <c r="N17" s="4"/>
      <c r="O17" s="4"/>
      <c r="P17" s="4"/>
      <c r="Q17" s="4"/>
      <c r="R17" s="20">
        <v>0.5</v>
      </c>
      <c r="S17" s="21" t="s">
        <v>22</v>
      </c>
      <c r="T17" s="22">
        <f>T16*R17</f>
        <v>2930.2455</v>
      </c>
      <c r="U17" s="23"/>
      <c r="Y17" s="24"/>
      <c r="Z17" s="4"/>
      <c r="AA17" s="4"/>
      <c r="AB17" s="4"/>
      <c r="AC17" s="4"/>
      <c r="AD17" s="20">
        <v>0.5</v>
      </c>
      <c r="AE17" s="21" t="s">
        <v>22</v>
      </c>
      <c r="AF17" s="22">
        <f>AF16*AD17</f>
        <v>2930.2455</v>
      </c>
      <c r="AG17" s="23"/>
      <c r="AK17" s="24"/>
      <c r="AL17" s="4"/>
      <c r="AM17" s="4"/>
      <c r="AN17" s="4"/>
      <c r="AO17" s="4"/>
      <c r="AP17" s="20">
        <v>0.5</v>
      </c>
      <c r="AQ17" s="21" t="s">
        <v>22</v>
      </c>
      <c r="AR17" s="22">
        <f>AR16*AP17</f>
        <v>2930.2455</v>
      </c>
      <c r="AS17" s="23"/>
      <c r="AW17" s="24"/>
      <c r="AX17" s="4"/>
      <c r="AY17" s="4"/>
      <c r="AZ17" s="4"/>
      <c r="BA17" s="4"/>
      <c r="BB17" s="20">
        <v>0.5</v>
      </c>
      <c r="BC17" s="21" t="s">
        <v>22</v>
      </c>
      <c r="BD17" s="22">
        <f>BD16*BB17</f>
        <v>2930.2455</v>
      </c>
      <c r="BE17" s="23"/>
      <c r="BI17" s="24"/>
      <c r="BJ17" s="4"/>
      <c r="BK17" s="4"/>
      <c r="BL17" s="4"/>
      <c r="BM17" s="4"/>
      <c r="BN17" s="20">
        <v>0.5</v>
      </c>
      <c r="BO17" s="21" t="s">
        <v>22</v>
      </c>
      <c r="BP17" s="22">
        <f>BP16*BN17</f>
        <v>2930.2455</v>
      </c>
      <c r="BQ17" s="23"/>
      <c r="BU17" s="24"/>
      <c r="BV17" s="4"/>
      <c r="BW17" s="4"/>
      <c r="BX17" s="4"/>
      <c r="BY17" s="4"/>
      <c r="BZ17" s="20">
        <v>0.5</v>
      </c>
      <c r="CA17" s="21" t="s">
        <v>22</v>
      </c>
      <c r="CB17" s="22">
        <f>CB16*BZ17</f>
        <v>2930.2455</v>
      </c>
      <c r="CC17" s="23"/>
    </row>
    <row r="18" spans="1:83" ht="14.6" x14ac:dyDescent="0.4">
      <c r="A18" s="24"/>
      <c r="B18" s="4"/>
      <c r="C18" s="4"/>
      <c r="D18" s="4"/>
      <c r="E18" s="4"/>
      <c r="F18" s="26">
        <f>DATEDIF(D13,E13,"m")+1</f>
        <v>12</v>
      </c>
      <c r="G18" s="21" t="s">
        <v>3</v>
      </c>
      <c r="H18" s="22">
        <f>H17/12*F18</f>
        <v>2930.2455</v>
      </c>
      <c r="I18" s="23" t="s">
        <v>23</v>
      </c>
      <c r="J18" s="6">
        <f>H18/F18</f>
        <v>244.18712500000001</v>
      </c>
      <c r="M18" s="24"/>
      <c r="N18" s="4"/>
      <c r="O18" s="4"/>
      <c r="P18" s="4"/>
      <c r="Q18" s="4"/>
      <c r="R18" s="26">
        <f>DATEDIF(P13,Q13,"m")+1</f>
        <v>12</v>
      </c>
      <c r="S18" s="21" t="s">
        <v>3</v>
      </c>
      <c r="T18" s="22">
        <f>T17/12*R18</f>
        <v>2930.2455</v>
      </c>
      <c r="U18" s="23" t="s">
        <v>23</v>
      </c>
      <c r="V18" s="6">
        <f>T18/R18</f>
        <v>244.18712500000001</v>
      </c>
      <c r="Y18" s="24"/>
      <c r="Z18" s="4"/>
      <c r="AA18" s="4"/>
      <c r="AB18" s="4"/>
      <c r="AC18" s="4"/>
      <c r="AD18" s="26">
        <f>DATEDIF(AB13,AC13,"m")+1</f>
        <v>12</v>
      </c>
      <c r="AE18" s="21" t="s">
        <v>3</v>
      </c>
      <c r="AF18" s="22">
        <f>AF17/12*AD18</f>
        <v>2930.2455</v>
      </c>
      <c r="AG18" s="23" t="s">
        <v>23</v>
      </c>
      <c r="AH18" s="6">
        <f>AF18/AD18</f>
        <v>244.18712500000001</v>
      </c>
      <c r="AK18" s="24"/>
      <c r="AL18" s="4"/>
      <c r="AM18" s="4"/>
      <c r="AN18" s="4"/>
      <c r="AO18" s="4"/>
      <c r="AP18" s="26">
        <f>DATEDIF(AN13,AO13,"m")+1</f>
        <v>12</v>
      </c>
      <c r="AQ18" s="21" t="s">
        <v>3</v>
      </c>
      <c r="AR18" s="22">
        <f>AR17/12*AP18</f>
        <v>2930.2455</v>
      </c>
      <c r="AS18" s="23" t="s">
        <v>23</v>
      </c>
      <c r="AT18" s="6">
        <f>AR18/AP18</f>
        <v>244.18712500000001</v>
      </c>
      <c r="AW18" s="24"/>
      <c r="AX18" s="4"/>
      <c r="AY18" s="4"/>
      <c r="AZ18" s="4"/>
      <c r="BA18" s="4"/>
      <c r="BB18" s="26">
        <f>DATEDIF(AZ13,BA13,"m")+1</f>
        <v>12</v>
      </c>
      <c r="BC18" s="21" t="s">
        <v>3</v>
      </c>
      <c r="BD18" s="22">
        <f>BD17/12*BB18</f>
        <v>2930.2455</v>
      </c>
      <c r="BE18" s="23" t="s">
        <v>23</v>
      </c>
      <c r="BF18" s="6">
        <f>BD18/BB18</f>
        <v>244.18712500000001</v>
      </c>
      <c r="BI18" s="24"/>
      <c r="BJ18" s="4"/>
      <c r="BK18" s="4"/>
      <c r="BL18" s="4"/>
      <c r="BM18" s="4"/>
      <c r="BN18" s="26">
        <f>DATEDIF(BL13,BM13,"m")+1</f>
        <v>12</v>
      </c>
      <c r="BO18" s="21" t="s">
        <v>3</v>
      </c>
      <c r="BP18" s="22">
        <f>BP17/12*BN18</f>
        <v>2930.2455</v>
      </c>
      <c r="BQ18" s="23" t="s">
        <v>23</v>
      </c>
      <c r="BR18" s="6">
        <f>BP18/BN18</f>
        <v>244.18712500000001</v>
      </c>
      <c r="BU18" s="24"/>
      <c r="BV18" s="4"/>
      <c r="BW18" s="4"/>
      <c r="BX18" s="4"/>
      <c r="BY18" s="4"/>
      <c r="BZ18" s="26">
        <f>DATEDIF(BX13,BY13,"m")+1</f>
        <v>12</v>
      </c>
      <c r="CA18" s="21" t="s">
        <v>3</v>
      </c>
      <c r="CB18" s="22">
        <f>CB17/12*BZ18</f>
        <v>2930.2455</v>
      </c>
      <c r="CC18" s="23" t="s">
        <v>23</v>
      </c>
      <c r="CD18" s="6">
        <f>CB18/BZ18</f>
        <v>244.18712500000001</v>
      </c>
    </row>
    <row r="19" spans="1:83" ht="14.6" x14ac:dyDescent="0.4">
      <c r="A19" s="24"/>
      <c r="B19" s="4"/>
      <c r="C19" s="4"/>
      <c r="D19" s="4"/>
      <c r="E19" s="4"/>
      <c r="F19" s="21"/>
      <c r="G19" s="21"/>
      <c r="H19" s="27">
        <f>H16+H18/F18</f>
        <v>6104.6781250000004</v>
      </c>
      <c r="I19" s="28" t="s">
        <v>24</v>
      </c>
      <c r="J19" s="6">
        <f>H19-J18</f>
        <v>5860.491</v>
      </c>
      <c r="M19" s="24"/>
      <c r="N19" s="4"/>
      <c r="O19" s="4"/>
      <c r="P19" s="4"/>
      <c r="Q19" s="4"/>
      <c r="R19" s="21"/>
      <c r="S19" s="21"/>
      <c r="T19" s="27">
        <f>T16+T18/R18</f>
        <v>6104.6781250000004</v>
      </c>
      <c r="U19" s="28" t="s">
        <v>24</v>
      </c>
      <c r="V19" s="6">
        <f>T19-V18</f>
        <v>5860.491</v>
      </c>
      <c r="Y19" s="24"/>
      <c r="Z19" s="4"/>
      <c r="AA19" s="4"/>
      <c r="AB19" s="4"/>
      <c r="AC19" s="4"/>
      <c r="AD19" s="21"/>
      <c r="AE19" s="21"/>
      <c r="AF19" s="27">
        <f>AF16+AF18/AD18</f>
        <v>6104.6781250000004</v>
      </c>
      <c r="AG19" s="28" t="s">
        <v>24</v>
      </c>
      <c r="AH19" s="6">
        <f>AF19-AH18</f>
        <v>5860.491</v>
      </c>
      <c r="AK19" s="24"/>
      <c r="AL19" s="4"/>
      <c r="AM19" s="4"/>
      <c r="AN19" s="4"/>
      <c r="AO19" s="4"/>
      <c r="AP19" s="21"/>
      <c r="AQ19" s="21"/>
      <c r="AR19" s="27">
        <f>AR16+AR18/AP18</f>
        <v>6104.6781250000004</v>
      </c>
      <c r="AS19" s="28" t="s">
        <v>24</v>
      </c>
      <c r="AT19" s="6">
        <f>AR19-AT18</f>
        <v>5860.491</v>
      </c>
      <c r="AW19" s="24"/>
      <c r="AX19" s="4"/>
      <c r="AY19" s="4"/>
      <c r="AZ19" s="4"/>
      <c r="BA19" s="4"/>
      <c r="BB19" s="21"/>
      <c r="BC19" s="21"/>
      <c r="BD19" s="27">
        <f>BD16+BD18/BB18</f>
        <v>6104.6781250000004</v>
      </c>
      <c r="BE19" s="28" t="s">
        <v>24</v>
      </c>
      <c r="BF19" s="6">
        <f>BD19-BF18</f>
        <v>5860.491</v>
      </c>
      <c r="BI19" s="24"/>
      <c r="BJ19" s="4"/>
      <c r="BK19" s="4"/>
      <c r="BL19" s="4"/>
      <c r="BM19" s="4"/>
      <c r="BN19" s="21"/>
      <c r="BO19" s="21"/>
      <c r="BP19" s="27">
        <f>BP16+BP18/BN18</f>
        <v>6104.6781250000004</v>
      </c>
      <c r="BQ19" s="28" t="s">
        <v>24</v>
      </c>
      <c r="BR19" s="6">
        <f>BP19-BR18</f>
        <v>5860.491</v>
      </c>
      <c r="BU19" s="24"/>
      <c r="BV19" s="4"/>
      <c r="BW19" s="4"/>
      <c r="BX19" s="4"/>
      <c r="BY19" s="4"/>
      <c r="BZ19" s="21"/>
      <c r="CA19" s="21"/>
      <c r="CB19" s="27">
        <f>CB16+CB18/BZ18</f>
        <v>6104.6781250000004</v>
      </c>
      <c r="CC19" s="28" t="s">
        <v>24</v>
      </c>
      <c r="CD19" s="6">
        <f>CB19-CD18</f>
        <v>5860.491</v>
      </c>
    </row>
    <row r="20" spans="1:83" ht="14.6" x14ac:dyDescent="0.4">
      <c r="A20" s="29"/>
      <c r="B20" s="30"/>
      <c r="C20" s="30"/>
      <c r="D20" s="30"/>
      <c r="E20" s="30"/>
      <c r="F20" s="32"/>
      <c r="G20" s="32"/>
      <c r="H20" s="33">
        <f>H16*F18+H18</f>
        <v>73256.137499999997</v>
      </c>
      <c r="I20" s="34" t="s">
        <v>25</v>
      </c>
      <c r="J20" s="6">
        <f>H20*0.1</f>
        <v>7325.6137500000004</v>
      </c>
      <c r="K20" s="2" t="s">
        <v>26</v>
      </c>
      <c r="M20" s="29"/>
      <c r="N20" s="30"/>
      <c r="O20" s="30"/>
      <c r="P20" s="30"/>
      <c r="Q20" s="30"/>
      <c r="R20" s="32"/>
      <c r="S20" s="32"/>
      <c r="T20" s="33">
        <f>T16*R18+T18</f>
        <v>73256.137499999997</v>
      </c>
      <c r="U20" s="34" t="s">
        <v>25</v>
      </c>
      <c r="V20" s="6">
        <f>T20*0.1</f>
        <v>7325.6137500000004</v>
      </c>
      <c r="W20" s="2" t="s">
        <v>26</v>
      </c>
      <c r="Y20" s="29"/>
      <c r="Z20" s="30"/>
      <c r="AA20" s="30"/>
      <c r="AB20" s="30"/>
      <c r="AC20" s="30"/>
      <c r="AD20" s="32"/>
      <c r="AE20" s="32"/>
      <c r="AF20" s="33">
        <f>AF16*AD18+AF18</f>
        <v>73256.137499999997</v>
      </c>
      <c r="AG20" s="34" t="s">
        <v>25</v>
      </c>
      <c r="AH20" s="6">
        <f>AF20*0.1</f>
        <v>7325.6137500000004</v>
      </c>
      <c r="AI20" s="2" t="s">
        <v>26</v>
      </c>
      <c r="AK20" s="29"/>
      <c r="AL20" s="30"/>
      <c r="AM20" s="30"/>
      <c r="AN20" s="30"/>
      <c r="AO20" s="30"/>
      <c r="AP20" s="32"/>
      <c r="AQ20" s="32"/>
      <c r="AR20" s="33">
        <f>AR16*AP18+AR18</f>
        <v>73256.137499999997</v>
      </c>
      <c r="AS20" s="34" t="s">
        <v>25</v>
      </c>
      <c r="AT20" s="6">
        <f>AR20*0.1</f>
        <v>7325.6137500000004</v>
      </c>
      <c r="AU20" s="2" t="s">
        <v>26</v>
      </c>
      <c r="AW20" s="29"/>
      <c r="AX20" s="30"/>
      <c r="AY20" s="30"/>
      <c r="AZ20" s="30"/>
      <c r="BA20" s="30"/>
      <c r="BB20" s="32"/>
      <c r="BC20" s="32"/>
      <c r="BD20" s="33">
        <f>BD16*BB18+BD18</f>
        <v>73256.137499999997</v>
      </c>
      <c r="BE20" s="34" t="s">
        <v>25</v>
      </c>
      <c r="BF20" s="6">
        <f>BD20*0.1</f>
        <v>7325.6137500000004</v>
      </c>
      <c r="BG20" s="2" t="s">
        <v>26</v>
      </c>
      <c r="BI20" s="29"/>
      <c r="BJ20" s="30"/>
      <c r="BK20" s="30"/>
      <c r="BL20" s="30"/>
      <c r="BM20" s="30"/>
      <c r="BN20" s="32"/>
      <c r="BO20" s="32"/>
      <c r="BP20" s="33">
        <f>BP16*BN18+BP18</f>
        <v>73256.137499999997</v>
      </c>
      <c r="BQ20" s="34" t="s">
        <v>25</v>
      </c>
      <c r="BR20" s="6">
        <f>BP20*0.1</f>
        <v>7325.6137500000004</v>
      </c>
      <c r="BS20" s="2" t="s">
        <v>26</v>
      </c>
      <c r="BU20" s="29"/>
      <c r="BV20" s="30"/>
      <c r="BW20" s="30"/>
      <c r="BX20" s="30"/>
      <c r="BY20" s="30"/>
      <c r="BZ20" s="32"/>
      <c r="CA20" s="32"/>
      <c r="CB20" s="33">
        <f>CB16*BZ18+CB18</f>
        <v>73256.137499999997</v>
      </c>
      <c r="CC20" s="34" t="s">
        <v>25</v>
      </c>
      <c r="CD20" s="6">
        <f>CB20*0.1</f>
        <v>7325.6137500000004</v>
      </c>
      <c r="CE20" s="2" t="s">
        <v>26</v>
      </c>
    </row>
    <row r="21" spans="1:83" ht="15.75" customHeight="1" x14ac:dyDescent="0.4">
      <c r="A21" s="24"/>
      <c r="B21" s="4"/>
      <c r="C21" s="4"/>
      <c r="D21" s="4"/>
      <c r="E21" s="35"/>
      <c r="F21" s="35"/>
      <c r="G21" s="35"/>
      <c r="H21" s="36"/>
      <c r="I21" s="37"/>
      <c r="M21" s="24"/>
      <c r="N21" s="4"/>
      <c r="O21" s="4"/>
      <c r="P21" s="4"/>
      <c r="Q21" s="35"/>
      <c r="R21" s="35"/>
      <c r="S21" s="35"/>
      <c r="T21" s="36"/>
      <c r="U21" s="37"/>
      <c r="Y21" s="24"/>
      <c r="Z21" s="4"/>
      <c r="AA21" s="4"/>
      <c r="AB21" s="4"/>
      <c r="AC21" s="35"/>
      <c r="AD21" s="35"/>
      <c r="AE21" s="35"/>
      <c r="AF21" s="36"/>
      <c r="AG21" s="37"/>
      <c r="AK21" s="24"/>
      <c r="AL21" s="4"/>
      <c r="AM21" s="4"/>
      <c r="AN21" s="4"/>
      <c r="AO21" s="35"/>
      <c r="AP21" s="35"/>
      <c r="AQ21" s="35"/>
      <c r="AR21" s="36"/>
      <c r="AS21" s="37"/>
      <c r="AW21" s="24"/>
      <c r="AX21" s="4"/>
      <c r="AY21" s="4"/>
      <c r="AZ21" s="4"/>
      <c r="BA21" s="35"/>
      <c r="BB21" s="35"/>
      <c r="BC21" s="35"/>
      <c r="BD21" s="36"/>
      <c r="BE21" s="37"/>
      <c r="BI21" s="24"/>
      <c r="BJ21" s="4"/>
      <c r="BK21" s="4"/>
      <c r="BL21" s="4"/>
      <c r="BM21" s="35"/>
      <c r="BN21" s="35"/>
      <c r="BO21" s="35"/>
      <c r="BP21" s="36"/>
      <c r="BQ21" s="37"/>
      <c r="BU21" s="24"/>
      <c r="BV21" s="4"/>
      <c r="BW21" s="4"/>
      <c r="BX21" s="4"/>
      <c r="BY21" s="35"/>
      <c r="BZ21" s="35"/>
      <c r="CA21" s="35"/>
      <c r="CB21" s="36"/>
      <c r="CC21" s="37"/>
    </row>
    <row r="22" spans="1:83" ht="15.75" customHeight="1" x14ac:dyDescent="0.4">
      <c r="A22" s="9" t="str">
        <f>A4</f>
        <v>wiss. MA 1 (75%)</v>
      </c>
      <c r="B22" s="16">
        <f>B13</f>
        <v>13</v>
      </c>
      <c r="C22" s="16">
        <v>3</v>
      </c>
      <c r="D22" s="11">
        <v>45658</v>
      </c>
      <c r="E22" s="38">
        <v>46022</v>
      </c>
      <c r="F22" s="12">
        <f>100%+$C$1</f>
        <v>1</v>
      </c>
      <c r="G22" s="13" t="s">
        <v>11</v>
      </c>
      <c r="H22" s="14">
        <f>VLOOKUP(B22,Tariftabelle!$A$3:$G$20,Personal!C22+1,FALSE)*F4*F13*F22</f>
        <v>4748.54</v>
      </c>
      <c r="I22" s="15" t="s">
        <v>12</v>
      </c>
      <c r="M22" s="9" t="str">
        <f>M4</f>
        <v>wiss. MA 2 (75%)</v>
      </c>
      <c r="N22" s="16">
        <f>N13</f>
        <v>13</v>
      </c>
      <c r="O22" s="16">
        <v>3</v>
      </c>
      <c r="P22" s="11">
        <v>45658</v>
      </c>
      <c r="Q22" s="38">
        <v>46022</v>
      </c>
      <c r="R22" s="12">
        <f>100%+$C$1</f>
        <v>1</v>
      </c>
      <c r="S22" s="13" t="s">
        <v>11</v>
      </c>
      <c r="T22" s="14">
        <f>VLOOKUP(N22,Tariftabelle!$A$3:$G$20,Personal!O22+1,FALSE)*R4*R13*R22</f>
        <v>4748.54</v>
      </c>
      <c r="U22" s="15" t="s">
        <v>12</v>
      </c>
      <c r="Y22" s="9" t="str">
        <f>Y4</f>
        <v>wiss. MA 3 (75%)</v>
      </c>
      <c r="Z22" s="16">
        <f>Z13</f>
        <v>13</v>
      </c>
      <c r="AA22" s="16">
        <v>3</v>
      </c>
      <c r="AB22" s="11">
        <v>45658</v>
      </c>
      <c r="AC22" s="38">
        <v>46022</v>
      </c>
      <c r="AD22" s="12">
        <f>100%+$C$1</f>
        <v>1</v>
      </c>
      <c r="AE22" s="13" t="s">
        <v>11</v>
      </c>
      <c r="AF22" s="14">
        <f>VLOOKUP(Z22,Tariftabelle!$A$3:$G$20,Personal!AA22+1,FALSE)*AD4*AD13*AD22</f>
        <v>4748.54</v>
      </c>
      <c r="AG22" s="15" t="s">
        <v>12</v>
      </c>
      <c r="AK22" s="9" t="str">
        <f>AK4</f>
        <v>MA_4_AP4_HSAS (100 %)</v>
      </c>
      <c r="AL22" s="16">
        <f>AL13</f>
        <v>13</v>
      </c>
      <c r="AM22" s="16">
        <v>3</v>
      </c>
      <c r="AN22" s="11">
        <v>45292</v>
      </c>
      <c r="AO22" s="38">
        <v>45657</v>
      </c>
      <c r="AP22" s="12">
        <f>100%+$C$1</f>
        <v>1</v>
      </c>
      <c r="AQ22" s="13" t="s">
        <v>11</v>
      </c>
      <c r="AR22" s="14">
        <f>VLOOKUP(AL22,Tariftabelle!$A$3:$G$20,Personal!AM22+1,FALSE)*AP4*AP13*AP22</f>
        <v>4748.54</v>
      </c>
      <c r="AS22" s="15" t="s">
        <v>12</v>
      </c>
      <c r="AW22" s="9" t="str">
        <f>AW4</f>
        <v>MA_5_AP5_HSAS (100 %)</v>
      </c>
      <c r="AX22" s="16">
        <f>AX13</f>
        <v>13</v>
      </c>
      <c r="AY22" s="16">
        <v>3</v>
      </c>
      <c r="AZ22" s="11">
        <v>45292</v>
      </c>
      <c r="BA22" s="38">
        <v>45657</v>
      </c>
      <c r="BB22" s="12">
        <f>100%+$C$1</f>
        <v>1</v>
      </c>
      <c r="BC22" s="13" t="s">
        <v>11</v>
      </c>
      <c r="BD22" s="14">
        <f>VLOOKUP(AX22,Tariftabelle!$A$3:$G$20,Personal!AY22+1,FALSE)*BB4*BB13*BB22</f>
        <v>4748.54</v>
      </c>
      <c r="BE22" s="15" t="s">
        <v>12</v>
      </c>
      <c r="BI22" s="9" t="str">
        <f>BI4</f>
        <v>MA_6_AP6_HSAS (100 %)</v>
      </c>
      <c r="BJ22" s="16">
        <f>BJ13</f>
        <v>13</v>
      </c>
      <c r="BK22" s="16">
        <v>3</v>
      </c>
      <c r="BL22" s="11">
        <v>45292</v>
      </c>
      <c r="BM22" s="38">
        <v>45657</v>
      </c>
      <c r="BN22" s="12">
        <f>100%+$C$1</f>
        <v>1</v>
      </c>
      <c r="BO22" s="13" t="s">
        <v>11</v>
      </c>
      <c r="BP22" s="14">
        <f>VLOOKUP(BJ22,Tariftabelle!$A$3:$G$20,Personal!BK22+1,FALSE)*BN4*BN13*BN22</f>
        <v>4748.54</v>
      </c>
      <c r="BQ22" s="15" t="s">
        <v>12</v>
      </c>
      <c r="BU22" s="9" t="str">
        <f>BU4</f>
        <v>MA_7_AP7_HSAS (100 %)</v>
      </c>
      <c r="BV22" s="16">
        <f>BV13</f>
        <v>13</v>
      </c>
      <c r="BW22" s="16">
        <v>3</v>
      </c>
      <c r="BX22" s="11">
        <v>45292</v>
      </c>
      <c r="BY22" s="38">
        <v>45657</v>
      </c>
      <c r="BZ22" s="12">
        <f>100%+$C$1</f>
        <v>1</v>
      </c>
      <c r="CA22" s="13" t="s">
        <v>11</v>
      </c>
      <c r="CB22" s="14">
        <f>VLOOKUP(BV22,Tariftabelle!$A$3:$G$20,Personal!BW22+1,FALSE)*BZ4*BZ13*BZ22</f>
        <v>4748.54</v>
      </c>
      <c r="CC22" s="15" t="s">
        <v>12</v>
      </c>
    </row>
    <row r="23" spans="1:83" ht="15.75" customHeight="1" x14ac:dyDescent="0.4">
      <c r="A23" s="17"/>
      <c r="B23" s="18"/>
      <c r="C23" s="18"/>
      <c r="D23" s="18"/>
      <c r="E23" s="18"/>
      <c r="F23" s="20">
        <f>$F$3</f>
        <v>1</v>
      </c>
      <c r="G23" s="21" t="s">
        <v>17</v>
      </c>
      <c r="H23" s="22">
        <f t="shared" ref="H23:H24" si="21">H22*F23</f>
        <v>4748.54</v>
      </c>
      <c r="I23" s="23" t="s">
        <v>18</v>
      </c>
      <c r="M23" s="17"/>
      <c r="N23" s="18"/>
      <c r="O23" s="18"/>
      <c r="P23" s="18"/>
      <c r="Q23" s="18"/>
      <c r="R23" s="20">
        <f>$R$3</f>
        <v>1</v>
      </c>
      <c r="S23" s="21" t="s">
        <v>17</v>
      </c>
      <c r="T23" s="22">
        <f t="shared" ref="T23:T24" si="22">T22*R23</f>
        <v>4748.54</v>
      </c>
      <c r="U23" s="23" t="s">
        <v>18</v>
      </c>
      <c r="Y23" s="17"/>
      <c r="Z23" s="18"/>
      <c r="AA23" s="18"/>
      <c r="AB23" s="18"/>
      <c r="AC23" s="18"/>
      <c r="AD23" s="20">
        <f>$AD$3</f>
        <v>1</v>
      </c>
      <c r="AE23" s="21" t="s">
        <v>17</v>
      </c>
      <c r="AF23" s="22">
        <f t="shared" ref="AF23:AF24" si="23">AF22*AD23</f>
        <v>4748.54</v>
      </c>
      <c r="AG23" s="23" t="s">
        <v>18</v>
      </c>
      <c r="AK23" s="17"/>
      <c r="AL23" s="18"/>
      <c r="AM23" s="18"/>
      <c r="AN23" s="18"/>
      <c r="AO23" s="18"/>
      <c r="AP23" s="20">
        <f>$AP$3</f>
        <v>1</v>
      </c>
      <c r="AQ23" s="21" t="s">
        <v>17</v>
      </c>
      <c r="AR23" s="22">
        <f t="shared" ref="AR23:AR24" si="24">AR22*AP23</f>
        <v>4748.54</v>
      </c>
      <c r="AS23" s="23" t="s">
        <v>18</v>
      </c>
      <c r="AW23" s="17"/>
      <c r="AX23" s="18"/>
      <c r="AY23" s="18"/>
      <c r="AZ23" s="18"/>
      <c r="BA23" s="18"/>
      <c r="BB23" s="20">
        <f>$BB$3</f>
        <v>1</v>
      </c>
      <c r="BC23" s="21" t="s">
        <v>17</v>
      </c>
      <c r="BD23" s="22">
        <f t="shared" ref="BD23:BD24" si="25">BD22*BB23</f>
        <v>4748.54</v>
      </c>
      <c r="BE23" s="23" t="s">
        <v>18</v>
      </c>
      <c r="BI23" s="17"/>
      <c r="BJ23" s="18"/>
      <c r="BK23" s="18"/>
      <c r="BL23" s="18"/>
      <c r="BM23" s="18"/>
      <c r="BN23" s="20">
        <f>$BN$3</f>
        <v>1</v>
      </c>
      <c r="BO23" s="21" t="s">
        <v>17</v>
      </c>
      <c r="BP23" s="22">
        <f t="shared" ref="BP23:BP24" si="26">BP22*BN23</f>
        <v>4748.54</v>
      </c>
      <c r="BQ23" s="23" t="s">
        <v>18</v>
      </c>
      <c r="BU23" s="17"/>
      <c r="BV23" s="18"/>
      <c r="BW23" s="18"/>
      <c r="BX23" s="18"/>
      <c r="BY23" s="18"/>
      <c r="BZ23" s="20">
        <f>$BZ$3</f>
        <v>1</v>
      </c>
      <c r="CA23" s="21" t="s">
        <v>17</v>
      </c>
      <c r="CB23" s="22">
        <f t="shared" ref="CB23:CB24" si="27">CB22*BZ23</f>
        <v>4748.54</v>
      </c>
      <c r="CC23" s="23" t="s">
        <v>18</v>
      </c>
    </row>
    <row r="24" spans="1:83" ht="15.75" customHeight="1" x14ac:dyDescent="0.4">
      <c r="A24" s="24"/>
      <c r="B24" s="4"/>
      <c r="C24" s="4"/>
      <c r="D24" s="4"/>
      <c r="E24" s="4"/>
      <c r="F24" s="20">
        <v>0.3</v>
      </c>
      <c r="G24" s="21" t="s">
        <v>19</v>
      </c>
      <c r="H24" s="22">
        <f t="shared" si="21"/>
        <v>1424.5619999999999</v>
      </c>
      <c r="I24" s="23" t="s">
        <v>20</v>
      </c>
      <c r="M24" s="24"/>
      <c r="N24" s="4"/>
      <c r="O24" s="4"/>
      <c r="P24" s="4"/>
      <c r="Q24" s="4"/>
      <c r="R24" s="20">
        <v>0.3</v>
      </c>
      <c r="S24" s="21" t="s">
        <v>19</v>
      </c>
      <c r="T24" s="22">
        <f t="shared" si="22"/>
        <v>1424.5619999999999</v>
      </c>
      <c r="U24" s="23" t="s">
        <v>20</v>
      </c>
      <c r="Y24" s="24"/>
      <c r="Z24" s="4"/>
      <c r="AA24" s="4"/>
      <c r="AB24" s="4"/>
      <c r="AC24" s="4"/>
      <c r="AD24" s="20">
        <v>0.3</v>
      </c>
      <c r="AE24" s="21" t="s">
        <v>19</v>
      </c>
      <c r="AF24" s="22">
        <f t="shared" si="23"/>
        <v>1424.5619999999999</v>
      </c>
      <c r="AG24" s="23" t="s">
        <v>20</v>
      </c>
      <c r="AK24" s="24"/>
      <c r="AL24" s="4"/>
      <c r="AM24" s="4"/>
      <c r="AN24" s="4"/>
      <c r="AO24" s="4"/>
      <c r="AP24" s="20">
        <v>0.3</v>
      </c>
      <c r="AQ24" s="21" t="s">
        <v>19</v>
      </c>
      <c r="AR24" s="22">
        <f t="shared" si="24"/>
        <v>1424.5619999999999</v>
      </c>
      <c r="AS24" s="23" t="s">
        <v>20</v>
      </c>
      <c r="AW24" s="24"/>
      <c r="AX24" s="4"/>
      <c r="AY24" s="4"/>
      <c r="AZ24" s="4"/>
      <c r="BA24" s="4"/>
      <c r="BB24" s="20">
        <v>0.3</v>
      </c>
      <c r="BC24" s="21" t="s">
        <v>19</v>
      </c>
      <c r="BD24" s="22">
        <f t="shared" si="25"/>
        <v>1424.5619999999999</v>
      </c>
      <c r="BE24" s="23" t="s">
        <v>20</v>
      </c>
      <c r="BI24" s="24"/>
      <c r="BJ24" s="4"/>
      <c r="BK24" s="4"/>
      <c r="BL24" s="4"/>
      <c r="BM24" s="4"/>
      <c r="BN24" s="20">
        <v>0.3</v>
      </c>
      <c r="BO24" s="21" t="s">
        <v>19</v>
      </c>
      <c r="BP24" s="22">
        <f t="shared" si="26"/>
        <v>1424.5619999999999</v>
      </c>
      <c r="BQ24" s="23" t="s">
        <v>20</v>
      </c>
      <c r="BU24" s="24"/>
      <c r="BV24" s="4"/>
      <c r="BW24" s="4"/>
      <c r="BX24" s="4"/>
      <c r="BY24" s="4"/>
      <c r="BZ24" s="20">
        <v>0.3</v>
      </c>
      <c r="CA24" s="21" t="s">
        <v>19</v>
      </c>
      <c r="CB24" s="22">
        <f t="shared" si="27"/>
        <v>1424.5619999999999</v>
      </c>
      <c r="CC24" s="23" t="s">
        <v>20</v>
      </c>
    </row>
    <row r="25" spans="1:83" ht="15.75" customHeight="1" x14ac:dyDescent="0.4">
      <c r="A25" s="24"/>
      <c r="B25" s="4"/>
      <c r="C25" s="4"/>
      <c r="D25" s="4"/>
      <c r="E25" s="4"/>
      <c r="F25" s="21"/>
      <c r="G25" s="21"/>
      <c r="H25" s="22">
        <f>SUM(H23:H24)</f>
        <v>6173.1019999999999</v>
      </c>
      <c r="I25" s="23" t="s">
        <v>21</v>
      </c>
      <c r="M25" s="24"/>
      <c r="N25" s="4"/>
      <c r="O25" s="4"/>
      <c r="P25" s="4"/>
      <c r="Q25" s="4"/>
      <c r="R25" s="21"/>
      <c r="S25" s="21"/>
      <c r="T25" s="22">
        <f>SUM(T23:T24)</f>
        <v>6173.1019999999999</v>
      </c>
      <c r="U25" s="23" t="s">
        <v>21</v>
      </c>
      <c r="Y25" s="24"/>
      <c r="Z25" s="4"/>
      <c r="AA25" s="4"/>
      <c r="AB25" s="4"/>
      <c r="AC25" s="4"/>
      <c r="AD25" s="21"/>
      <c r="AE25" s="21"/>
      <c r="AF25" s="22">
        <f>SUM(AF23:AF24)</f>
        <v>6173.1019999999999</v>
      </c>
      <c r="AG25" s="23" t="s">
        <v>21</v>
      </c>
      <c r="AK25" s="24"/>
      <c r="AL25" s="4"/>
      <c r="AM25" s="4"/>
      <c r="AN25" s="4"/>
      <c r="AO25" s="4"/>
      <c r="AP25" s="21"/>
      <c r="AQ25" s="21"/>
      <c r="AR25" s="22">
        <f>SUM(AR23:AR24)</f>
        <v>6173.1019999999999</v>
      </c>
      <c r="AS25" s="23" t="s">
        <v>21</v>
      </c>
      <c r="AW25" s="24"/>
      <c r="AX25" s="4"/>
      <c r="AY25" s="4"/>
      <c r="AZ25" s="4"/>
      <c r="BA25" s="4"/>
      <c r="BB25" s="21"/>
      <c r="BC25" s="21"/>
      <c r="BD25" s="22">
        <f>SUM(BD23:BD24)</f>
        <v>6173.1019999999999</v>
      </c>
      <c r="BE25" s="23" t="s">
        <v>21</v>
      </c>
      <c r="BI25" s="24"/>
      <c r="BJ25" s="4"/>
      <c r="BK25" s="4"/>
      <c r="BL25" s="4"/>
      <c r="BM25" s="4"/>
      <c r="BN25" s="21"/>
      <c r="BO25" s="21"/>
      <c r="BP25" s="22">
        <f>SUM(BP23:BP24)</f>
        <v>6173.1019999999999</v>
      </c>
      <c r="BQ25" s="23" t="s">
        <v>21</v>
      </c>
      <c r="BU25" s="24"/>
      <c r="BV25" s="4"/>
      <c r="BW25" s="4"/>
      <c r="BX25" s="4"/>
      <c r="BY25" s="4"/>
      <c r="BZ25" s="21"/>
      <c r="CA25" s="21"/>
      <c r="CB25" s="22">
        <f>SUM(CB23:CB24)</f>
        <v>6173.1019999999999</v>
      </c>
      <c r="CC25" s="23" t="s">
        <v>21</v>
      </c>
    </row>
    <row r="26" spans="1:83" ht="15.75" customHeight="1" x14ac:dyDescent="0.4">
      <c r="A26" s="24"/>
      <c r="B26" s="4"/>
      <c r="C26" s="4"/>
      <c r="D26" s="4"/>
      <c r="E26" s="4"/>
      <c r="F26" s="20">
        <v>0.5</v>
      </c>
      <c r="G26" s="21" t="s">
        <v>22</v>
      </c>
      <c r="H26" s="22">
        <f>H25*F26</f>
        <v>3086.5509999999999</v>
      </c>
      <c r="I26" s="23"/>
      <c r="M26" s="24"/>
      <c r="N26" s="4"/>
      <c r="O26" s="4"/>
      <c r="P26" s="4"/>
      <c r="Q26" s="4"/>
      <c r="R26" s="20">
        <v>0.5</v>
      </c>
      <c r="S26" s="21" t="s">
        <v>22</v>
      </c>
      <c r="T26" s="22">
        <f>T25*R26</f>
        <v>3086.5509999999999</v>
      </c>
      <c r="U26" s="23"/>
      <c r="Y26" s="24"/>
      <c r="Z26" s="4"/>
      <c r="AA26" s="4"/>
      <c r="AB26" s="4"/>
      <c r="AC26" s="4"/>
      <c r="AD26" s="20">
        <v>0.5</v>
      </c>
      <c r="AE26" s="21" t="s">
        <v>22</v>
      </c>
      <c r="AF26" s="22">
        <f>AF25*AD26</f>
        <v>3086.5509999999999</v>
      </c>
      <c r="AG26" s="23"/>
      <c r="AK26" s="24"/>
      <c r="AL26" s="4"/>
      <c r="AM26" s="4"/>
      <c r="AN26" s="4"/>
      <c r="AO26" s="4"/>
      <c r="AP26" s="20">
        <v>0.5</v>
      </c>
      <c r="AQ26" s="21" t="s">
        <v>22</v>
      </c>
      <c r="AR26" s="22">
        <f>AR25*AP26</f>
        <v>3086.5509999999999</v>
      </c>
      <c r="AS26" s="23"/>
      <c r="AW26" s="24"/>
      <c r="AX26" s="4"/>
      <c r="AY26" s="4"/>
      <c r="AZ26" s="4"/>
      <c r="BA26" s="4"/>
      <c r="BB26" s="20">
        <v>0.5</v>
      </c>
      <c r="BC26" s="21" t="s">
        <v>22</v>
      </c>
      <c r="BD26" s="22">
        <f>BD25*BB26</f>
        <v>3086.5509999999999</v>
      </c>
      <c r="BE26" s="23"/>
      <c r="BI26" s="24"/>
      <c r="BJ26" s="4"/>
      <c r="BK26" s="4"/>
      <c r="BL26" s="4"/>
      <c r="BM26" s="4"/>
      <c r="BN26" s="20">
        <v>0.5</v>
      </c>
      <c r="BO26" s="21" t="s">
        <v>22</v>
      </c>
      <c r="BP26" s="22">
        <f>BP25*BN26</f>
        <v>3086.5509999999999</v>
      </c>
      <c r="BQ26" s="23"/>
      <c r="BU26" s="24"/>
      <c r="BV26" s="4"/>
      <c r="BW26" s="4"/>
      <c r="BX26" s="4"/>
      <c r="BY26" s="4"/>
      <c r="BZ26" s="20">
        <v>0.5</v>
      </c>
      <c r="CA26" s="21" t="s">
        <v>22</v>
      </c>
      <c r="CB26" s="22">
        <f>CB25*BZ26</f>
        <v>3086.5509999999999</v>
      </c>
      <c r="CC26" s="23"/>
    </row>
    <row r="27" spans="1:83" ht="15.75" customHeight="1" x14ac:dyDescent="0.4">
      <c r="A27" s="24"/>
      <c r="B27" s="4"/>
      <c r="C27" s="4"/>
      <c r="D27" s="4"/>
      <c r="E27" s="4"/>
      <c r="F27" s="26">
        <f>DATEDIF(D22,E22,"m")+1</f>
        <v>12</v>
      </c>
      <c r="G27" s="21" t="s">
        <v>3</v>
      </c>
      <c r="H27" s="22">
        <f>H26/12*F27</f>
        <v>3086.5509999999999</v>
      </c>
      <c r="I27" s="23" t="s">
        <v>23</v>
      </c>
      <c r="J27" s="6">
        <f>H27/F27</f>
        <v>257.21258333333333</v>
      </c>
      <c r="M27" s="24"/>
      <c r="N27" s="4"/>
      <c r="O27" s="4"/>
      <c r="P27" s="4"/>
      <c r="Q27" s="4"/>
      <c r="R27" s="26">
        <f>DATEDIF(P22,Q22,"m")+1</f>
        <v>12</v>
      </c>
      <c r="S27" s="21" t="s">
        <v>3</v>
      </c>
      <c r="T27" s="22">
        <f>T26/12*R27</f>
        <v>3086.5509999999999</v>
      </c>
      <c r="U27" s="23" t="s">
        <v>23</v>
      </c>
      <c r="V27" s="6">
        <f>T27/R27</f>
        <v>257.21258333333333</v>
      </c>
      <c r="Y27" s="24"/>
      <c r="Z27" s="4"/>
      <c r="AA27" s="4"/>
      <c r="AB27" s="4"/>
      <c r="AC27" s="4"/>
      <c r="AD27" s="26">
        <f>DATEDIF(AB22,AC22,"m")+1</f>
        <v>12</v>
      </c>
      <c r="AE27" s="21" t="s">
        <v>3</v>
      </c>
      <c r="AF27" s="22">
        <f>AF26/12*AD27</f>
        <v>3086.5509999999999</v>
      </c>
      <c r="AG27" s="23" t="s">
        <v>23</v>
      </c>
      <c r="AH27" s="6">
        <f>AF27/AD27</f>
        <v>257.21258333333333</v>
      </c>
      <c r="AK27" s="24"/>
      <c r="AL27" s="4"/>
      <c r="AM27" s="4"/>
      <c r="AN27" s="4"/>
      <c r="AO27" s="4"/>
      <c r="AP27" s="26">
        <f>DATEDIF(AN22,AO22,"m")+1</f>
        <v>12</v>
      </c>
      <c r="AQ27" s="21" t="s">
        <v>3</v>
      </c>
      <c r="AR27" s="22">
        <f>AR26/12*AP27</f>
        <v>3086.5509999999999</v>
      </c>
      <c r="AS27" s="23" t="s">
        <v>23</v>
      </c>
      <c r="AT27" s="6">
        <f>AR27/AP27</f>
        <v>257.21258333333333</v>
      </c>
      <c r="AW27" s="24"/>
      <c r="AX27" s="4"/>
      <c r="AY27" s="4"/>
      <c r="AZ27" s="4"/>
      <c r="BA27" s="4"/>
      <c r="BB27" s="26">
        <f>DATEDIF(AZ22,BA22,"m")+1</f>
        <v>12</v>
      </c>
      <c r="BC27" s="21" t="s">
        <v>3</v>
      </c>
      <c r="BD27" s="22">
        <f>BD26/12*BB27</f>
        <v>3086.5509999999999</v>
      </c>
      <c r="BE27" s="23" t="s">
        <v>23</v>
      </c>
      <c r="BF27" s="6">
        <f>BD27/BB27</f>
        <v>257.21258333333333</v>
      </c>
      <c r="BI27" s="24"/>
      <c r="BJ27" s="4"/>
      <c r="BK27" s="4"/>
      <c r="BL27" s="4"/>
      <c r="BM27" s="4"/>
      <c r="BN27" s="26">
        <f>DATEDIF(BL22,BM22,"m")+1</f>
        <v>12</v>
      </c>
      <c r="BO27" s="21" t="s">
        <v>3</v>
      </c>
      <c r="BP27" s="22">
        <f>BP26/12*BN27</f>
        <v>3086.5509999999999</v>
      </c>
      <c r="BQ27" s="23" t="s">
        <v>23</v>
      </c>
      <c r="BR27" s="6">
        <f>BP27/BN27</f>
        <v>257.21258333333333</v>
      </c>
      <c r="BU27" s="24"/>
      <c r="BV27" s="4"/>
      <c r="BW27" s="4"/>
      <c r="BX27" s="4"/>
      <c r="BY27" s="4"/>
      <c r="BZ27" s="26">
        <f>DATEDIF(BX22,BY22,"m")+1</f>
        <v>12</v>
      </c>
      <c r="CA27" s="21" t="s">
        <v>3</v>
      </c>
      <c r="CB27" s="22">
        <f>CB26/12*BZ27</f>
        <v>3086.5509999999999</v>
      </c>
      <c r="CC27" s="23" t="s">
        <v>23</v>
      </c>
      <c r="CD27" s="6">
        <f>CB27/BZ27</f>
        <v>257.21258333333333</v>
      </c>
    </row>
    <row r="28" spans="1:83" ht="15.75" customHeight="1" x14ac:dyDescent="0.4">
      <c r="A28" s="24"/>
      <c r="B28" s="4"/>
      <c r="C28" s="4"/>
      <c r="D28" s="4"/>
      <c r="E28" s="4"/>
      <c r="F28" s="21"/>
      <c r="G28" s="21"/>
      <c r="H28" s="27">
        <f>H25+H27/F27</f>
        <v>6430.3145833333328</v>
      </c>
      <c r="I28" s="28" t="s">
        <v>24</v>
      </c>
      <c r="J28" s="6">
        <f>H28-J27</f>
        <v>6173.1019999999999</v>
      </c>
      <c r="M28" s="24"/>
      <c r="N28" s="4"/>
      <c r="O28" s="4"/>
      <c r="P28" s="4"/>
      <c r="Q28" s="4"/>
      <c r="R28" s="21"/>
      <c r="S28" s="21"/>
      <c r="T28" s="27">
        <f>T25+T27/R27</f>
        <v>6430.3145833333328</v>
      </c>
      <c r="U28" s="28" t="s">
        <v>24</v>
      </c>
      <c r="V28" s="6">
        <f>T28-V27</f>
        <v>6173.1019999999999</v>
      </c>
      <c r="Y28" s="24"/>
      <c r="Z28" s="4"/>
      <c r="AA28" s="4"/>
      <c r="AB28" s="4"/>
      <c r="AC28" s="4"/>
      <c r="AD28" s="21"/>
      <c r="AE28" s="21"/>
      <c r="AF28" s="27">
        <f>AF25+AF27/AD27</f>
        <v>6430.3145833333328</v>
      </c>
      <c r="AG28" s="28" t="s">
        <v>24</v>
      </c>
      <c r="AH28" s="6">
        <f>AF28-AH27</f>
        <v>6173.1019999999999</v>
      </c>
      <c r="AK28" s="24"/>
      <c r="AL28" s="4"/>
      <c r="AM28" s="4"/>
      <c r="AN28" s="4"/>
      <c r="AO28" s="4"/>
      <c r="AP28" s="21"/>
      <c r="AQ28" s="21"/>
      <c r="AR28" s="27">
        <f>AR25+AR27/AP27</f>
        <v>6430.3145833333328</v>
      </c>
      <c r="AS28" s="28" t="s">
        <v>24</v>
      </c>
      <c r="AT28" s="6">
        <f>AR28-AT27</f>
        <v>6173.1019999999999</v>
      </c>
      <c r="AW28" s="24"/>
      <c r="AX28" s="4"/>
      <c r="AY28" s="4"/>
      <c r="AZ28" s="4"/>
      <c r="BA28" s="4"/>
      <c r="BB28" s="21"/>
      <c r="BC28" s="21"/>
      <c r="BD28" s="27">
        <f>BD25+BD27/BB27</f>
        <v>6430.3145833333328</v>
      </c>
      <c r="BE28" s="28" t="s">
        <v>24</v>
      </c>
      <c r="BF28" s="6">
        <f>BD28-BF27</f>
        <v>6173.1019999999999</v>
      </c>
      <c r="BI28" s="24"/>
      <c r="BJ28" s="4"/>
      <c r="BK28" s="4"/>
      <c r="BL28" s="4"/>
      <c r="BM28" s="4"/>
      <c r="BN28" s="21"/>
      <c r="BO28" s="21"/>
      <c r="BP28" s="27">
        <f>BP25+BP27/BN27</f>
        <v>6430.3145833333328</v>
      </c>
      <c r="BQ28" s="28" t="s">
        <v>24</v>
      </c>
      <c r="BR28" s="6">
        <f>BP28-BR27</f>
        <v>6173.1019999999999</v>
      </c>
      <c r="BU28" s="24"/>
      <c r="BV28" s="4"/>
      <c r="BW28" s="4"/>
      <c r="BX28" s="4"/>
      <c r="BY28" s="4"/>
      <c r="BZ28" s="21"/>
      <c r="CA28" s="21"/>
      <c r="CB28" s="27">
        <f>CB25+CB27/BZ27</f>
        <v>6430.3145833333328</v>
      </c>
      <c r="CC28" s="28" t="s">
        <v>24</v>
      </c>
      <c r="CD28" s="6">
        <f>CB28-CD27</f>
        <v>6173.1019999999999</v>
      </c>
    </row>
    <row r="29" spans="1:83" ht="15.75" customHeight="1" x14ac:dyDescent="0.4">
      <c r="A29" s="29"/>
      <c r="B29" s="30"/>
      <c r="C29" s="30"/>
      <c r="D29" s="30"/>
      <c r="E29" s="30"/>
      <c r="F29" s="32"/>
      <c r="G29" s="32"/>
      <c r="H29" s="33">
        <f>H25*F27+H27</f>
        <v>77163.775000000009</v>
      </c>
      <c r="I29" s="34" t="s">
        <v>25</v>
      </c>
      <c r="J29" s="6">
        <f>H29*0.1</f>
        <v>7716.3775000000014</v>
      </c>
      <c r="K29" s="2" t="s">
        <v>26</v>
      </c>
      <c r="M29" s="29"/>
      <c r="N29" s="30"/>
      <c r="O29" s="30"/>
      <c r="P29" s="30"/>
      <c r="Q29" s="30"/>
      <c r="R29" s="32"/>
      <c r="S29" s="32"/>
      <c r="T29" s="33">
        <f>T25*R27+T27</f>
        <v>77163.775000000009</v>
      </c>
      <c r="U29" s="34" t="s">
        <v>25</v>
      </c>
      <c r="V29" s="6">
        <f>T29*0.1</f>
        <v>7716.3775000000014</v>
      </c>
      <c r="W29" s="2" t="s">
        <v>26</v>
      </c>
      <c r="Y29" s="29"/>
      <c r="Z29" s="30"/>
      <c r="AA29" s="30"/>
      <c r="AB29" s="30"/>
      <c r="AC29" s="30"/>
      <c r="AD29" s="32"/>
      <c r="AE29" s="32"/>
      <c r="AF29" s="33">
        <f>AF25*AD27+AF27</f>
        <v>77163.775000000009</v>
      </c>
      <c r="AG29" s="34" t="s">
        <v>25</v>
      </c>
      <c r="AH29" s="6">
        <f>AF29*0.1</f>
        <v>7716.3775000000014</v>
      </c>
      <c r="AI29" s="2" t="s">
        <v>26</v>
      </c>
      <c r="AK29" s="29"/>
      <c r="AL29" s="30"/>
      <c r="AM29" s="30"/>
      <c r="AN29" s="30"/>
      <c r="AO29" s="30"/>
      <c r="AP29" s="32"/>
      <c r="AQ29" s="32"/>
      <c r="AR29" s="33">
        <f>AR25*AP27+AR27</f>
        <v>77163.775000000009</v>
      </c>
      <c r="AS29" s="34" t="s">
        <v>25</v>
      </c>
      <c r="AT29" s="6">
        <f>AR29*0.1</f>
        <v>7716.3775000000014</v>
      </c>
      <c r="AU29" s="2" t="s">
        <v>26</v>
      </c>
      <c r="AW29" s="29"/>
      <c r="AX29" s="30"/>
      <c r="AY29" s="30"/>
      <c r="AZ29" s="30"/>
      <c r="BA29" s="30"/>
      <c r="BB29" s="32"/>
      <c r="BC29" s="32"/>
      <c r="BD29" s="33">
        <f>BD25*BB27+BD27</f>
        <v>77163.775000000009</v>
      </c>
      <c r="BE29" s="34" t="s">
        <v>25</v>
      </c>
      <c r="BF29" s="6">
        <f>BD29*0.1</f>
        <v>7716.3775000000014</v>
      </c>
      <c r="BG29" s="2" t="s">
        <v>26</v>
      </c>
      <c r="BI29" s="29"/>
      <c r="BJ29" s="30"/>
      <c r="BK29" s="30"/>
      <c r="BL29" s="30"/>
      <c r="BM29" s="30"/>
      <c r="BN29" s="32"/>
      <c r="BO29" s="32"/>
      <c r="BP29" s="33">
        <f>BP25*BN27+BP27</f>
        <v>77163.775000000009</v>
      </c>
      <c r="BQ29" s="34" t="s">
        <v>25</v>
      </c>
      <c r="BR29" s="6">
        <f>BP29*0.1</f>
        <v>7716.3775000000014</v>
      </c>
      <c r="BS29" s="2" t="s">
        <v>26</v>
      </c>
      <c r="BU29" s="29"/>
      <c r="BV29" s="30"/>
      <c r="BW29" s="30"/>
      <c r="BX29" s="30"/>
      <c r="BY29" s="30"/>
      <c r="BZ29" s="32"/>
      <c r="CA29" s="32"/>
      <c r="CB29" s="33">
        <f>CB25*BZ27+CB27</f>
        <v>77163.775000000009</v>
      </c>
      <c r="CC29" s="34" t="s">
        <v>25</v>
      </c>
      <c r="CD29" s="6">
        <f>CB29*0.1</f>
        <v>7716.3775000000014</v>
      </c>
      <c r="CE29" s="2" t="s">
        <v>26</v>
      </c>
    </row>
    <row r="30" spans="1:83" ht="15.75" customHeight="1" x14ac:dyDescent="0.4">
      <c r="A30" s="24"/>
      <c r="B30" s="4"/>
      <c r="C30" s="4"/>
      <c r="D30" s="4"/>
      <c r="E30" s="35"/>
      <c r="F30" s="35"/>
      <c r="G30" s="35"/>
      <c r="H30" s="36"/>
      <c r="I30" s="37"/>
      <c r="M30" s="24"/>
      <c r="N30" s="4"/>
      <c r="O30" s="4"/>
      <c r="P30" s="4"/>
      <c r="Q30" s="35"/>
      <c r="R30" s="35"/>
      <c r="S30" s="35"/>
      <c r="T30" s="36"/>
      <c r="U30" s="37"/>
      <c r="Y30" s="24"/>
      <c r="Z30" s="4"/>
      <c r="AA30" s="4"/>
      <c r="AB30" s="4"/>
      <c r="AC30" s="35"/>
      <c r="AD30" s="35"/>
      <c r="AE30" s="35"/>
      <c r="AF30" s="36"/>
      <c r="AG30" s="37"/>
      <c r="AK30" s="24"/>
      <c r="AL30" s="4"/>
      <c r="AM30" s="4"/>
      <c r="AN30" s="4"/>
      <c r="AO30" s="35"/>
      <c r="AP30" s="35"/>
      <c r="AQ30" s="35"/>
      <c r="AR30" s="36"/>
      <c r="AS30" s="37"/>
      <c r="AW30" s="24"/>
      <c r="AX30" s="4"/>
      <c r="AY30" s="4"/>
      <c r="AZ30" s="4"/>
      <c r="BA30" s="35"/>
      <c r="BB30" s="35"/>
      <c r="BC30" s="35"/>
      <c r="BD30" s="36"/>
      <c r="BE30" s="37"/>
      <c r="BI30" s="24"/>
      <c r="BJ30" s="4"/>
      <c r="BK30" s="4"/>
      <c r="BL30" s="4"/>
      <c r="BM30" s="35"/>
      <c r="BN30" s="35"/>
      <c r="BO30" s="35"/>
      <c r="BP30" s="36"/>
      <c r="BQ30" s="37"/>
      <c r="BU30" s="24"/>
      <c r="BV30" s="4"/>
      <c r="BW30" s="4"/>
      <c r="BX30" s="4"/>
      <c r="BY30" s="35"/>
      <c r="BZ30" s="35"/>
      <c r="CA30" s="35"/>
      <c r="CB30" s="36"/>
      <c r="CC30" s="37"/>
    </row>
    <row r="31" spans="1:83" ht="15.75" customHeight="1" x14ac:dyDescent="0.4">
      <c r="A31" s="9" t="str">
        <f>A4</f>
        <v>wiss. MA 1 (75%)</v>
      </c>
      <c r="B31" s="16">
        <f>B22</f>
        <v>13</v>
      </c>
      <c r="C31" s="10">
        <v>3</v>
      </c>
      <c r="D31" s="11">
        <v>46023</v>
      </c>
      <c r="E31" s="38">
        <v>46387</v>
      </c>
      <c r="F31" s="12">
        <f>100%+$C$1</f>
        <v>1</v>
      </c>
      <c r="G31" s="13" t="s">
        <v>11</v>
      </c>
      <c r="H31" s="14">
        <f>H22*F31</f>
        <v>4748.54</v>
      </c>
      <c r="I31" s="15" t="s">
        <v>12</v>
      </c>
      <c r="M31" s="9" t="str">
        <f>M4</f>
        <v>wiss. MA 2 (75%)</v>
      </c>
      <c r="N31" s="16">
        <f t="shared" ref="N31:O31" si="28">N22</f>
        <v>13</v>
      </c>
      <c r="O31" s="16">
        <f t="shared" si="28"/>
        <v>3</v>
      </c>
      <c r="P31" s="11">
        <v>46023</v>
      </c>
      <c r="Q31" s="38">
        <v>46387</v>
      </c>
      <c r="R31" s="12">
        <f>100%+$C$1</f>
        <v>1</v>
      </c>
      <c r="S31" s="13" t="s">
        <v>11</v>
      </c>
      <c r="T31" s="14">
        <f>T22*R31</f>
        <v>4748.54</v>
      </c>
      <c r="U31" s="15" t="s">
        <v>12</v>
      </c>
      <c r="Y31" s="9" t="str">
        <f>Y4</f>
        <v>wiss. MA 3 (75%)</v>
      </c>
      <c r="Z31" s="16">
        <f t="shared" ref="Z31:AA31" si="29">Z22</f>
        <v>13</v>
      </c>
      <c r="AA31" s="16">
        <f t="shared" si="29"/>
        <v>3</v>
      </c>
      <c r="AB31" s="11">
        <v>46023</v>
      </c>
      <c r="AC31" s="38">
        <v>46387</v>
      </c>
      <c r="AD31" s="12">
        <f>100%+$C$1</f>
        <v>1</v>
      </c>
      <c r="AE31" s="13" t="s">
        <v>11</v>
      </c>
      <c r="AF31" s="14">
        <f>AF22*AD31</f>
        <v>4748.54</v>
      </c>
      <c r="AG31" s="15" t="s">
        <v>12</v>
      </c>
      <c r="AK31" s="9" t="str">
        <f>AK4</f>
        <v>MA_4_AP4_HSAS (100 %)</v>
      </c>
      <c r="AL31" s="16">
        <f t="shared" ref="AL31:AM31" si="30">AL22</f>
        <v>13</v>
      </c>
      <c r="AM31" s="16">
        <f t="shared" si="30"/>
        <v>3</v>
      </c>
      <c r="AN31" s="11">
        <v>45658</v>
      </c>
      <c r="AO31" s="38">
        <v>46022</v>
      </c>
      <c r="AP31" s="12">
        <f>100%+$C$1</f>
        <v>1</v>
      </c>
      <c r="AQ31" s="13" t="s">
        <v>11</v>
      </c>
      <c r="AR31" s="14">
        <f>AR22*AP31</f>
        <v>4748.54</v>
      </c>
      <c r="AS31" s="15" t="s">
        <v>12</v>
      </c>
      <c r="AW31" s="9" t="str">
        <f>AW4</f>
        <v>MA_5_AP5_HSAS (100 %)</v>
      </c>
      <c r="AX31" s="16">
        <f t="shared" ref="AX31:AY31" si="31">AX22</f>
        <v>13</v>
      </c>
      <c r="AY31" s="16">
        <f t="shared" si="31"/>
        <v>3</v>
      </c>
      <c r="AZ31" s="11">
        <v>45658</v>
      </c>
      <c r="BA31" s="38">
        <v>46022</v>
      </c>
      <c r="BB31" s="12">
        <f>100%+$C$1</f>
        <v>1</v>
      </c>
      <c r="BC31" s="13" t="s">
        <v>11</v>
      </c>
      <c r="BD31" s="14">
        <f>BD22*BB31</f>
        <v>4748.54</v>
      </c>
      <c r="BE31" s="15" t="s">
        <v>12</v>
      </c>
      <c r="BI31" s="9" t="str">
        <f>BI4</f>
        <v>MA_6_AP6_HSAS (100 %)</v>
      </c>
      <c r="BJ31" s="16">
        <f t="shared" ref="BJ31:BK31" si="32">BJ22</f>
        <v>13</v>
      </c>
      <c r="BK31" s="16">
        <f t="shared" si="32"/>
        <v>3</v>
      </c>
      <c r="BL31" s="11">
        <v>45658</v>
      </c>
      <c r="BM31" s="38">
        <v>46022</v>
      </c>
      <c r="BN31" s="12">
        <f>100%+$C$1</f>
        <v>1</v>
      </c>
      <c r="BO31" s="13" t="s">
        <v>11</v>
      </c>
      <c r="BP31" s="14">
        <f>BP22*BN31</f>
        <v>4748.54</v>
      </c>
      <c r="BQ31" s="15" t="s">
        <v>12</v>
      </c>
      <c r="BU31" s="9" t="str">
        <f>BU4</f>
        <v>MA_7_AP7_HSAS (100 %)</v>
      </c>
      <c r="BV31" s="16">
        <f t="shared" ref="BV31:BW31" si="33">BV22</f>
        <v>13</v>
      </c>
      <c r="BW31" s="16">
        <f t="shared" si="33"/>
        <v>3</v>
      </c>
      <c r="BX31" s="11">
        <v>45658</v>
      </c>
      <c r="BY31" s="38">
        <v>46022</v>
      </c>
      <c r="BZ31" s="12">
        <f>100%+$C$1</f>
        <v>1</v>
      </c>
      <c r="CA31" s="13" t="s">
        <v>11</v>
      </c>
      <c r="CB31" s="14">
        <f>CB22*BZ31</f>
        <v>4748.54</v>
      </c>
      <c r="CC31" s="15" t="s">
        <v>12</v>
      </c>
    </row>
    <row r="32" spans="1:83" ht="15.75" customHeight="1" x14ac:dyDescent="0.4">
      <c r="A32" s="17"/>
      <c r="B32" s="4"/>
      <c r="C32" s="4"/>
      <c r="D32" s="4"/>
      <c r="E32" s="4"/>
      <c r="F32" s="20">
        <f>$F$3</f>
        <v>1</v>
      </c>
      <c r="G32" s="21" t="s">
        <v>17</v>
      </c>
      <c r="H32" s="22">
        <f t="shared" ref="H32:H33" si="34">H31*F32</f>
        <v>4748.54</v>
      </c>
      <c r="I32" s="23" t="s">
        <v>18</v>
      </c>
      <c r="M32" s="17"/>
      <c r="N32" s="4"/>
      <c r="O32" s="4"/>
      <c r="P32" s="4"/>
      <c r="Q32" s="4"/>
      <c r="R32" s="20">
        <f>$R$3</f>
        <v>1</v>
      </c>
      <c r="S32" s="21" t="s">
        <v>17</v>
      </c>
      <c r="T32" s="22">
        <f t="shared" ref="T32:T33" si="35">T31*R32</f>
        <v>4748.54</v>
      </c>
      <c r="U32" s="23" t="s">
        <v>18</v>
      </c>
      <c r="Y32" s="17"/>
      <c r="Z32" s="4"/>
      <c r="AA32" s="4"/>
      <c r="AB32" s="4"/>
      <c r="AC32" s="4"/>
      <c r="AD32" s="20">
        <f>$AD$3</f>
        <v>1</v>
      </c>
      <c r="AE32" s="21" t="s">
        <v>17</v>
      </c>
      <c r="AF32" s="22">
        <f t="shared" ref="AF32:AF33" si="36">AF31*AD32</f>
        <v>4748.54</v>
      </c>
      <c r="AG32" s="23" t="s">
        <v>18</v>
      </c>
      <c r="AK32" s="17"/>
      <c r="AL32" s="4"/>
      <c r="AM32" s="4"/>
      <c r="AN32" s="4"/>
      <c r="AO32" s="4"/>
      <c r="AP32" s="20">
        <f>$AP$3</f>
        <v>1</v>
      </c>
      <c r="AQ32" s="21" t="s">
        <v>17</v>
      </c>
      <c r="AR32" s="22">
        <f t="shared" ref="AR32:AR33" si="37">AR31*AP32</f>
        <v>4748.54</v>
      </c>
      <c r="AS32" s="23" t="s">
        <v>18</v>
      </c>
      <c r="AW32" s="17"/>
      <c r="AX32" s="4"/>
      <c r="AY32" s="4"/>
      <c r="AZ32" s="4"/>
      <c r="BA32" s="4"/>
      <c r="BB32" s="20">
        <f>$BB$3</f>
        <v>1</v>
      </c>
      <c r="BC32" s="21" t="s">
        <v>17</v>
      </c>
      <c r="BD32" s="22">
        <f t="shared" ref="BD32:BD33" si="38">BD31*BB32</f>
        <v>4748.54</v>
      </c>
      <c r="BE32" s="23" t="s">
        <v>18</v>
      </c>
      <c r="BI32" s="17"/>
      <c r="BJ32" s="4"/>
      <c r="BK32" s="4"/>
      <c r="BL32" s="4"/>
      <c r="BM32" s="4"/>
      <c r="BN32" s="20">
        <f>$BN$3</f>
        <v>1</v>
      </c>
      <c r="BO32" s="21" t="s">
        <v>17</v>
      </c>
      <c r="BP32" s="22">
        <f t="shared" ref="BP32:BP33" si="39">BP31*BN32</f>
        <v>4748.54</v>
      </c>
      <c r="BQ32" s="23" t="s">
        <v>18</v>
      </c>
      <c r="BU32" s="17"/>
      <c r="BV32" s="4"/>
      <c r="BW32" s="4"/>
      <c r="BX32" s="4"/>
      <c r="BY32" s="4"/>
      <c r="BZ32" s="20">
        <f>$BZ$3</f>
        <v>1</v>
      </c>
      <c r="CA32" s="21" t="s">
        <v>17</v>
      </c>
      <c r="CB32" s="22">
        <f t="shared" ref="CB32:CB33" si="40">CB31*BZ32</f>
        <v>4748.54</v>
      </c>
      <c r="CC32" s="23" t="s">
        <v>18</v>
      </c>
    </row>
    <row r="33" spans="1:83" ht="15.75" customHeight="1" x14ac:dyDescent="0.4">
      <c r="A33" s="24"/>
      <c r="B33" s="4"/>
      <c r="C33" s="4"/>
      <c r="D33" s="4"/>
      <c r="E33" s="4"/>
      <c r="F33" s="20">
        <v>0.3</v>
      </c>
      <c r="G33" s="21" t="s">
        <v>19</v>
      </c>
      <c r="H33" s="22">
        <f t="shared" si="34"/>
        <v>1424.5619999999999</v>
      </c>
      <c r="I33" s="23" t="s">
        <v>20</v>
      </c>
      <c r="M33" s="24"/>
      <c r="N33" s="4"/>
      <c r="O33" s="4"/>
      <c r="P33" s="4"/>
      <c r="Q33" s="4"/>
      <c r="R33" s="20">
        <v>0.3</v>
      </c>
      <c r="S33" s="21" t="s">
        <v>19</v>
      </c>
      <c r="T33" s="22">
        <f t="shared" si="35"/>
        <v>1424.5619999999999</v>
      </c>
      <c r="U33" s="23" t="s">
        <v>20</v>
      </c>
      <c r="Y33" s="24"/>
      <c r="Z33" s="4"/>
      <c r="AA33" s="4"/>
      <c r="AB33" s="4"/>
      <c r="AC33" s="4"/>
      <c r="AD33" s="20">
        <v>0.3</v>
      </c>
      <c r="AE33" s="21" t="s">
        <v>19</v>
      </c>
      <c r="AF33" s="22">
        <f t="shared" si="36"/>
        <v>1424.5619999999999</v>
      </c>
      <c r="AG33" s="23" t="s">
        <v>20</v>
      </c>
      <c r="AK33" s="24"/>
      <c r="AL33" s="4"/>
      <c r="AM33" s="4"/>
      <c r="AN33" s="4"/>
      <c r="AO33" s="4"/>
      <c r="AP33" s="20">
        <v>0.3</v>
      </c>
      <c r="AQ33" s="21" t="s">
        <v>19</v>
      </c>
      <c r="AR33" s="22">
        <f t="shared" si="37"/>
        <v>1424.5619999999999</v>
      </c>
      <c r="AS33" s="23" t="s">
        <v>20</v>
      </c>
      <c r="AW33" s="24"/>
      <c r="AX33" s="4"/>
      <c r="AY33" s="4"/>
      <c r="AZ33" s="4"/>
      <c r="BA33" s="4"/>
      <c r="BB33" s="20">
        <v>0.3</v>
      </c>
      <c r="BC33" s="21" t="s">
        <v>19</v>
      </c>
      <c r="BD33" s="22">
        <f t="shared" si="38"/>
        <v>1424.5619999999999</v>
      </c>
      <c r="BE33" s="23" t="s">
        <v>20</v>
      </c>
      <c r="BI33" s="24"/>
      <c r="BJ33" s="4"/>
      <c r="BK33" s="4"/>
      <c r="BL33" s="4"/>
      <c r="BM33" s="4"/>
      <c r="BN33" s="20">
        <v>0.3</v>
      </c>
      <c r="BO33" s="21" t="s">
        <v>19</v>
      </c>
      <c r="BP33" s="22">
        <f t="shared" si="39"/>
        <v>1424.5619999999999</v>
      </c>
      <c r="BQ33" s="23" t="s">
        <v>20</v>
      </c>
      <c r="BU33" s="24"/>
      <c r="BV33" s="4"/>
      <c r="BW33" s="4"/>
      <c r="BX33" s="4"/>
      <c r="BY33" s="4"/>
      <c r="BZ33" s="20">
        <v>0.3</v>
      </c>
      <c r="CA33" s="21" t="s">
        <v>19</v>
      </c>
      <c r="CB33" s="22">
        <f t="shared" si="40"/>
        <v>1424.5619999999999</v>
      </c>
      <c r="CC33" s="23" t="s">
        <v>20</v>
      </c>
    </row>
    <row r="34" spans="1:83" ht="15.75" customHeight="1" x14ac:dyDescent="0.4">
      <c r="A34" s="24"/>
      <c r="B34" s="4"/>
      <c r="C34" s="4"/>
      <c r="D34" s="4"/>
      <c r="E34" s="4"/>
      <c r="F34" s="21"/>
      <c r="G34" s="21"/>
      <c r="H34" s="22">
        <f>SUM(H32:H33)</f>
        <v>6173.1019999999999</v>
      </c>
      <c r="I34" s="23" t="s">
        <v>21</v>
      </c>
      <c r="M34" s="24"/>
      <c r="N34" s="4"/>
      <c r="O34" s="4"/>
      <c r="P34" s="4"/>
      <c r="Q34" s="4"/>
      <c r="R34" s="21"/>
      <c r="S34" s="21"/>
      <c r="T34" s="22">
        <f>SUM(T32:T33)</f>
        <v>6173.1019999999999</v>
      </c>
      <c r="U34" s="23" t="s">
        <v>21</v>
      </c>
      <c r="Y34" s="24"/>
      <c r="Z34" s="4"/>
      <c r="AA34" s="4"/>
      <c r="AB34" s="4"/>
      <c r="AC34" s="4"/>
      <c r="AD34" s="21"/>
      <c r="AE34" s="21"/>
      <c r="AF34" s="22">
        <f>SUM(AF32:AF33)</f>
        <v>6173.1019999999999</v>
      </c>
      <c r="AG34" s="23" t="s">
        <v>21</v>
      </c>
      <c r="AK34" s="24"/>
      <c r="AL34" s="4"/>
      <c r="AM34" s="4"/>
      <c r="AN34" s="4"/>
      <c r="AO34" s="4"/>
      <c r="AP34" s="21"/>
      <c r="AQ34" s="21"/>
      <c r="AR34" s="22">
        <f>SUM(AR32:AR33)</f>
        <v>6173.1019999999999</v>
      </c>
      <c r="AS34" s="23" t="s">
        <v>21</v>
      </c>
      <c r="AW34" s="24"/>
      <c r="AX34" s="4"/>
      <c r="AY34" s="4"/>
      <c r="AZ34" s="4"/>
      <c r="BA34" s="4"/>
      <c r="BB34" s="21"/>
      <c r="BC34" s="21"/>
      <c r="BD34" s="22">
        <f>SUM(BD32:BD33)</f>
        <v>6173.1019999999999</v>
      </c>
      <c r="BE34" s="23" t="s">
        <v>21</v>
      </c>
      <c r="BI34" s="24"/>
      <c r="BJ34" s="4"/>
      <c r="BK34" s="4"/>
      <c r="BL34" s="4"/>
      <c r="BM34" s="4"/>
      <c r="BN34" s="21"/>
      <c r="BO34" s="21"/>
      <c r="BP34" s="22">
        <f>SUM(BP32:BP33)</f>
        <v>6173.1019999999999</v>
      </c>
      <c r="BQ34" s="23" t="s">
        <v>21</v>
      </c>
      <c r="BU34" s="24"/>
      <c r="BV34" s="4"/>
      <c r="BW34" s="4"/>
      <c r="BX34" s="4"/>
      <c r="BY34" s="4"/>
      <c r="BZ34" s="21"/>
      <c r="CA34" s="21"/>
      <c r="CB34" s="22">
        <f>SUM(CB32:CB33)</f>
        <v>6173.1019999999999</v>
      </c>
      <c r="CC34" s="23" t="s">
        <v>21</v>
      </c>
    </row>
    <row r="35" spans="1:83" ht="15.75" customHeight="1" x14ac:dyDescent="0.4">
      <c r="A35" s="24"/>
      <c r="B35" s="4"/>
      <c r="C35" s="4"/>
      <c r="D35" s="4"/>
      <c r="E35" s="4"/>
      <c r="F35" s="20">
        <v>0.5</v>
      </c>
      <c r="G35" s="21" t="s">
        <v>22</v>
      </c>
      <c r="H35" s="22">
        <f>H34*F35</f>
        <v>3086.5509999999999</v>
      </c>
      <c r="I35" s="23"/>
      <c r="M35" s="24"/>
      <c r="N35" s="4"/>
      <c r="O35" s="4"/>
      <c r="P35" s="4"/>
      <c r="Q35" s="4"/>
      <c r="R35" s="20">
        <v>0.5</v>
      </c>
      <c r="S35" s="21" t="s">
        <v>22</v>
      </c>
      <c r="T35" s="22">
        <f>T34*R35</f>
        <v>3086.5509999999999</v>
      </c>
      <c r="U35" s="23"/>
      <c r="Y35" s="24"/>
      <c r="Z35" s="4"/>
      <c r="AA35" s="4"/>
      <c r="AB35" s="4"/>
      <c r="AC35" s="4"/>
      <c r="AD35" s="20">
        <v>0.5</v>
      </c>
      <c r="AE35" s="21" t="s">
        <v>22</v>
      </c>
      <c r="AF35" s="22">
        <f>AF34*AD35</f>
        <v>3086.5509999999999</v>
      </c>
      <c r="AG35" s="23"/>
      <c r="AK35" s="24"/>
      <c r="AL35" s="4"/>
      <c r="AM35" s="4"/>
      <c r="AN35" s="4"/>
      <c r="AO35" s="4"/>
      <c r="AP35" s="20">
        <v>0.5</v>
      </c>
      <c r="AQ35" s="21" t="s">
        <v>22</v>
      </c>
      <c r="AR35" s="22">
        <f>AR34*AP35</f>
        <v>3086.5509999999999</v>
      </c>
      <c r="AS35" s="23"/>
      <c r="AW35" s="24"/>
      <c r="AX35" s="4"/>
      <c r="AY35" s="4"/>
      <c r="AZ35" s="4"/>
      <c r="BA35" s="4"/>
      <c r="BB35" s="20">
        <v>0.5</v>
      </c>
      <c r="BC35" s="21" t="s">
        <v>22</v>
      </c>
      <c r="BD35" s="22">
        <f>BD34*BB35</f>
        <v>3086.5509999999999</v>
      </c>
      <c r="BE35" s="23"/>
      <c r="BI35" s="24"/>
      <c r="BJ35" s="4"/>
      <c r="BK35" s="4"/>
      <c r="BL35" s="4"/>
      <c r="BM35" s="4"/>
      <c r="BN35" s="20">
        <v>0.5</v>
      </c>
      <c r="BO35" s="21" t="s">
        <v>22</v>
      </c>
      <c r="BP35" s="22">
        <f>BP34*BN35</f>
        <v>3086.5509999999999</v>
      </c>
      <c r="BQ35" s="23"/>
      <c r="BU35" s="24"/>
      <c r="BV35" s="4"/>
      <c r="BW35" s="4"/>
      <c r="BX35" s="4"/>
      <c r="BY35" s="4"/>
      <c r="BZ35" s="20">
        <v>0.5</v>
      </c>
      <c r="CA35" s="21" t="s">
        <v>22</v>
      </c>
      <c r="CB35" s="22">
        <f>CB34*BZ35</f>
        <v>3086.5509999999999</v>
      </c>
      <c r="CC35" s="23"/>
    </row>
    <row r="36" spans="1:83" ht="15.75" customHeight="1" x14ac:dyDescent="0.4">
      <c r="A36" s="24"/>
      <c r="B36" s="4"/>
      <c r="C36" s="4"/>
      <c r="D36" s="4"/>
      <c r="E36" s="4"/>
      <c r="F36" s="26">
        <f>DATEDIF(D31,E31,"m")+1</f>
        <v>12</v>
      </c>
      <c r="G36" s="21" t="s">
        <v>3</v>
      </c>
      <c r="H36" s="22">
        <f>H35/12*F36</f>
        <v>3086.5509999999999</v>
      </c>
      <c r="I36" s="23" t="s">
        <v>23</v>
      </c>
      <c r="J36" s="6">
        <f>H36/F36</f>
        <v>257.21258333333333</v>
      </c>
      <c r="M36" s="24"/>
      <c r="N36" s="4"/>
      <c r="O36" s="4"/>
      <c r="P36" s="4"/>
      <c r="Q36" s="4"/>
      <c r="R36" s="26">
        <f>DATEDIF(P31,Q31,"m")+1</f>
        <v>12</v>
      </c>
      <c r="S36" s="21" t="s">
        <v>3</v>
      </c>
      <c r="T36" s="22">
        <f>T35/12*R36</f>
        <v>3086.5509999999999</v>
      </c>
      <c r="U36" s="23" t="s">
        <v>23</v>
      </c>
      <c r="V36" s="6">
        <f>T36/R36</f>
        <v>257.21258333333333</v>
      </c>
      <c r="Y36" s="24"/>
      <c r="Z36" s="4"/>
      <c r="AA36" s="4"/>
      <c r="AB36" s="4"/>
      <c r="AC36" s="4"/>
      <c r="AD36" s="26">
        <f>DATEDIF(AB31,AC31,"m")+1</f>
        <v>12</v>
      </c>
      <c r="AE36" s="21" t="s">
        <v>3</v>
      </c>
      <c r="AF36" s="22">
        <f>AF35/12*AD36</f>
        <v>3086.5509999999999</v>
      </c>
      <c r="AG36" s="23" t="s">
        <v>23</v>
      </c>
      <c r="AH36" s="6">
        <f>AF36/AD36</f>
        <v>257.21258333333333</v>
      </c>
      <c r="AK36" s="24"/>
      <c r="AL36" s="4"/>
      <c r="AM36" s="4"/>
      <c r="AN36" s="4"/>
      <c r="AO36" s="4"/>
      <c r="AP36" s="26">
        <f>DATEDIF(AN31,AO31,"m")+1</f>
        <v>12</v>
      </c>
      <c r="AQ36" s="21" t="s">
        <v>3</v>
      </c>
      <c r="AR36" s="22">
        <f>AR35/12*AP36</f>
        <v>3086.5509999999999</v>
      </c>
      <c r="AS36" s="23" t="s">
        <v>23</v>
      </c>
      <c r="AT36" s="6">
        <f>AR36/AP36</f>
        <v>257.21258333333333</v>
      </c>
      <c r="AW36" s="24"/>
      <c r="AX36" s="4"/>
      <c r="AY36" s="4"/>
      <c r="AZ36" s="4"/>
      <c r="BA36" s="4"/>
      <c r="BB36" s="26">
        <f>DATEDIF(AZ31,BA31,"m")+1</f>
        <v>12</v>
      </c>
      <c r="BC36" s="21" t="s">
        <v>3</v>
      </c>
      <c r="BD36" s="22">
        <f>BD35/12*BB36</f>
        <v>3086.5509999999999</v>
      </c>
      <c r="BE36" s="23" t="s">
        <v>23</v>
      </c>
      <c r="BF36" s="6">
        <f>BD36/BB36</f>
        <v>257.21258333333333</v>
      </c>
      <c r="BI36" s="24"/>
      <c r="BJ36" s="4"/>
      <c r="BK36" s="4"/>
      <c r="BL36" s="4"/>
      <c r="BM36" s="4"/>
      <c r="BN36" s="26">
        <f>DATEDIF(BL31,BM31,"m")+1</f>
        <v>12</v>
      </c>
      <c r="BO36" s="21" t="s">
        <v>3</v>
      </c>
      <c r="BP36" s="22">
        <f>BP35/12*BN36</f>
        <v>3086.5509999999999</v>
      </c>
      <c r="BQ36" s="23" t="s">
        <v>23</v>
      </c>
      <c r="BR36" s="6">
        <f>BP36/BN36</f>
        <v>257.21258333333333</v>
      </c>
      <c r="BU36" s="24"/>
      <c r="BV36" s="4"/>
      <c r="BW36" s="4"/>
      <c r="BX36" s="4"/>
      <c r="BY36" s="4"/>
      <c r="BZ36" s="26">
        <f>DATEDIF(BX31,BY31,"m")+1</f>
        <v>12</v>
      </c>
      <c r="CA36" s="21" t="s">
        <v>3</v>
      </c>
      <c r="CB36" s="22">
        <f>CB35/12*BZ36</f>
        <v>3086.5509999999999</v>
      </c>
      <c r="CC36" s="23" t="s">
        <v>23</v>
      </c>
      <c r="CD36" s="6">
        <f>CB36/BZ36</f>
        <v>257.21258333333333</v>
      </c>
    </row>
    <row r="37" spans="1:83" ht="15.75" customHeight="1" x14ac:dyDescent="0.4">
      <c r="A37" s="24"/>
      <c r="B37" s="4"/>
      <c r="C37" s="4"/>
      <c r="D37" s="4"/>
      <c r="E37" s="4"/>
      <c r="F37" s="21"/>
      <c r="G37" s="21"/>
      <c r="H37" s="27">
        <f>H34+H36/F36</f>
        <v>6430.3145833333328</v>
      </c>
      <c r="I37" s="28" t="s">
        <v>24</v>
      </c>
      <c r="J37" s="6">
        <f>H37-J36</f>
        <v>6173.1019999999999</v>
      </c>
      <c r="M37" s="24"/>
      <c r="N37" s="4"/>
      <c r="O37" s="4"/>
      <c r="P37" s="4"/>
      <c r="Q37" s="4"/>
      <c r="R37" s="21"/>
      <c r="S37" s="21"/>
      <c r="T37" s="27">
        <f>T34+T36/R36</f>
        <v>6430.3145833333328</v>
      </c>
      <c r="U37" s="28" t="s">
        <v>24</v>
      </c>
      <c r="V37" s="6">
        <f>T37-V36</f>
        <v>6173.1019999999999</v>
      </c>
      <c r="Y37" s="24"/>
      <c r="Z37" s="4"/>
      <c r="AA37" s="4"/>
      <c r="AB37" s="4"/>
      <c r="AC37" s="4"/>
      <c r="AD37" s="21"/>
      <c r="AE37" s="21"/>
      <c r="AF37" s="27">
        <f>AF34+AF36/AD36</f>
        <v>6430.3145833333328</v>
      </c>
      <c r="AG37" s="28" t="s">
        <v>24</v>
      </c>
      <c r="AH37" s="6">
        <f>AF37-AH36</f>
        <v>6173.1019999999999</v>
      </c>
      <c r="AK37" s="24"/>
      <c r="AL37" s="4"/>
      <c r="AM37" s="4"/>
      <c r="AN37" s="4"/>
      <c r="AO37" s="4"/>
      <c r="AP37" s="21"/>
      <c r="AQ37" s="21"/>
      <c r="AR37" s="27">
        <f>AR34+AR36/AP36</f>
        <v>6430.3145833333328</v>
      </c>
      <c r="AS37" s="28" t="s">
        <v>24</v>
      </c>
      <c r="AT37" s="6">
        <f>AR37-AT36</f>
        <v>6173.1019999999999</v>
      </c>
      <c r="AW37" s="24"/>
      <c r="AX37" s="4"/>
      <c r="AY37" s="4"/>
      <c r="AZ37" s="4"/>
      <c r="BA37" s="4"/>
      <c r="BB37" s="21"/>
      <c r="BC37" s="21"/>
      <c r="BD37" s="27">
        <f>BD34+BD36/BB36</f>
        <v>6430.3145833333328</v>
      </c>
      <c r="BE37" s="28" t="s">
        <v>24</v>
      </c>
      <c r="BF37" s="6">
        <f>BD37-BF36</f>
        <v>6173.1019999999999</v>
      </c>
      <c r="BI37" s="24"/>
      <c r="BJ37" s="4"/>
      <c r="BK37" s="4"/>
      <c r="BL37" s="4"/>
      <c r="BM37" s="4"/>
      <c r="BN37" s="21"/>
      <c r="BO37" s="21"/>
      <c r="BP37" s="27">
        <f>BP34+BP36/BN36</f>
        <v>6430.3145833333328</v>
      </c>
      <c r="BQ37" s="28" t="s">
        <v>24</v>
      </c>
      <c r="BR37" s="6">
        <f>BP37-BR36</f>
        <v>6173.1019999999999</v>
      </c>
      <c r="BU37" s="24"/>
      <c r="BV37" s="4"/>
      <c r="BW37" s="4"/>
      <c r="BX37" s="4"/>
      <c r="BY37" s="4"/>
      <c r="BZ37" s="21"/>
      <c r="CA37" s="21"/>
      <c r="CB37" s="27">
        <f>CB34+CB36/BZ36</f>
        <v>6430.3145833333328</v>
      </c>
      <c r="CC37" s="28" t="s">
        <v>24</v>
      </c>
      <c r="CD37" s="6">
        <f>CB37-CD36</f>
        <v>6173.1019999999999</v>
      </c>
    </row>
    <row r="38" spans="1:83" ht="15.75" customHeight="1" x14ac:dyDescent="0.4">
      <c r="A38" s="29"/>
      <c r="B38" s="30"/>
      <c r="C38" s="30"/>
      <c r="D38" s="30"/>
      <c r="E38" s="31"/>
      <c r="F38" s="32"/>
      <c r="G38" s="32"/>
      <c r="H38" s="33">
        <f>H34*F36+H36</f>
        <v>77163.775000000009</v>
      </c>
      <c r="I38" s="34" t="s">
        <v>25</v>
      </c>
      <c r="J38" s="6">
        <f>H38*0.1</f>
        <v>7716.3775000000014</v>
      </c>
      <c r="K38" s="2" t="s">
        <v>26</v>
      </c>
      <c r="M38" s="29"/>
      <c r="N38" s="30"/>
      <c r="O38" s="30"/>
      <c r="P38" s="30"/>
      <c r="Q38" s="31"/>
      <c r="R38" s="32"/>
      <c r="S38" s="32"/>
      <c r="T38" s="33">
        <f>T34*R36+T36</f>
        <v>77163.775000000009</v>
      </c>
      <c r="U38" s="34" t="s">
        <v>25</v>
      </c>
      <c r="V38" s="6">
        <f>T38*0.1</f>
        <v>7716.3775000000014</v>
      </c>
      <c r="W38" s="2" t="s">
        <v>26</v>
      </c>
      <c r="Y38" s="29"/>
      <c r="Z38" s="30"/>
      <c r="AA38" s="30"/>
      <c r="AB38" s="30"/>
      <c r="AC38" s="31"/>
      <c r="AD38" s="32"/>
      <c r="AE38" s="32"/>
      <c r="AF38" s="33">
        <f>AF34*AD36+AF36</f>
        <v>77163.775000000009</v>
      </c>
      <c r="AG38" s="34" t="s">
        <v>25</v>
      </c>
      <c r="AH38" s="6">
        <f>AF38*0.1</f>
        <v>7716.3775000000014</v>
      </c>
      <c r="AI38" s="2" t="s">
        <v>26</v>
      </c>
      <c r="AK38" s="29"/>
      <c r="AL38" s="30"/>
      <c r="AM38" s="30"/>
      <c r="AN38" s="30"/>
      <c r="AO38" s="31"/>
      <c r="AP38" s="32"/>
      <c r="AQ38" s="32"/>
      <c r="AR38" s="33">
        <f>AR34*AP36+AR36</f>
        <v>77163.775000000009</v>
      </c>
      <c r="AS38" s="34" t="s">
        <v>25</v>
      </c>
      <c r="AT38" s="6">
        <f>AR38*0.1</f>
        <v>7716.3775000000014</v>
      </c>
      <c r="AU38" s="2" t="s">
        <v>26</v>
      </c>
      <c r="AW38" s="29"/>
      <c r="AX38" s="30"/>
      <c r="AY38" s="30"/>
      <c r="AZ38" s="30"/>
      <c r="BA38" s="31"/>
      <c r="BB38" s="32"/>
      <c r="BC38" s="32"/>
      <c r="BD38" s="33">
        <f>BD34*BB36+BD36</f>
        <v>77163.775000000009</v>
      </c>
      <c r="BE38" s="34" t="s">
        <v>25</v>
      </c>
      <c r="BF38" s="6">
        <f>BD38*0.1</f>
        <v>7716.3775000000014</v>
      </c>
      <c r="BG38" s="2" t="s">
        <v>26</v>
      </c>
      <c r="BI38" s="29"/>
      <c r="BJ38" s="30"/>
      <c r="BK38" s="30"/>
      <c r="BL38" s="30"/>
      <c r="BM38" s="31"/>
      <c r="BN38" s="32"/>
      <c r="BO38" s="32"/>
      <c r="BP38" s="33">
        <f>BP34*BN36+BP36</f>
        <v>77163.775000000009</v>
      </c>
      <c r="BQ38" s="34" t="s">
        <v>25</v>
      </c>
      <c r="BR38" s="6">
        <f>BP38*0.1</f>
        <v>7716.3775000000014</v>
      </c>
      <c r="BS38" s="2" t="s">
        <v>26</v>
      </c>
      <c r="BU38" s="29"/>
      <c r="BV38" s="30"/>
      <c r="BW38" s="30"/>
      <c r="BX38" s="30"/>
      <c r="BY38" s="31"/>
      <c r="BZ38" s="32"/>
      <c r="CA38" s="32"/>
      <c r="CB38" s="33">
        <f>CB34*BZ36+CB36</f>
        <v>77163.775000000009</v>
      </c>
      <c r="CC38" s="34" t="s">
        <v>25</v>
      </c>
      <c r="CD38" s="6">
        <f>CB38*0.1</f>
        <v>7716.3775000000014</v>
      </c>
      <c r="CE38" s="2" t="s">
        <v>26</v>
      </c>
    </row>
    <row r="39" spans="1:83" ht="15.75" customHeight="1" x14ac:dyDescent="0.4">
      <c r="H39" s="6"/>
      <c r="M39" s="39"/>
      <c r="N39" s="35"/>
      <c r="O39" s="35"/>
      <c r="P39" s="35"/>
      <c r="Q39" s="35"/>
      <c r="R39" s="35"/>
      <c r="S39" s="35"/>
      <c r="T39" s="36"/>
      <c r="U39" s="40"/>
      <c r="Y39" s="39"/>
      <c r="Z39" s="35"/>
      <c r="AA39" s="35"/>
      <c r="AB39" s="35"/>
      <c r="AC39" s="35"/>
      <c r="AD39" s="35"/>
      <c r="AE39" s="35"/>
      <c r="AF39" s="36"/>
      <c r="AG39" s="40"/>
      <c r="AK39" s="39"/>
      <c r="AL39" s="35"/>
      <c r="AM39" s="35"/>
      <c r="AN39" s="35"/>
      <c r="AO39" s="35"/>
      <c r="AP39" s="35"/>
      <c r="AQ39" s="35"/>
      <c r="AR39" s="36"/>
      <c r="AS39" s="40"/>
      <c r="AW39" s="39"/>
      <c r="AX39" s="35"/>
      <c r="AY39" s="35"/>
      <c r="AZ39" s="35"/>
      <c r="BA39" s="35"/>
      <c r="BB39" s="35"/>
      <c r="BC39" s="35"/>
      <c r="BD39" s="36"/>
      <c r="BE39" s="40"/>
      <c r="BI39" s="39"/>
      <c r="BJ39" s="35"/>
      <c r="BK39" s="35"/>
      <c r="BL39" s="35"/>
      <c r="BM39" s="35"/>
      <c r="BN39" s="35"/>
      <c r="BO39" s="35"/>
      <c r="BP39" s="36"/>
      <c r="BQ39" s="40"/>
      <c r="BU39" s="39"/>
      <c r="BV39" s="35"/>
      <c r="BW39" s="35"/>
      <c r="BX39" s="35"/>
      <c r="BY39" s="35"/>
      <c r="BZ39" s="35"/>
      <c r="CA39" s="35"/>
      <c r="CB39" s="36"/>
      <c r="CC39" s="40"/>
    </row>
    <row r="40" spans="1:83" ht="15.75" customHeight="1" x14ac:dyDescent="0.4">
      <c r="A40" s="9" t="str">
        <f>A4</f>
        <v>wiss. MA 1 (75%)</v>
      </c>
      <c r="B40" s="10">
        <v>13</v>
      </c>
      <c r="C40" s="16">
        <f>C31</f>
        <v>3</v>
      </c>
      <c r="D40" s="11">
        <v>46388</v>
      </c>
      <c r="E40" s="38">
        <v>46752</v>
      </c>
      <c r="F40" s="12">
        <f>100%+$C$1</f>
        <v>1</v>
      </c>
      <c r="G40" s="13" t="s">
        <v>11</v>
      </c>
      <c r="H40" s="14">
        <f>H31*F40</f>
        <v>4748.54</v>
      </c>
      <c r="I40" s="15" t="s">
        <v>12</v>
      </c>
      <c r="M40" s="9" t="str">
        <f>M4</f>
        <v>wiss. MA 2 (75%)</v>
      </c>
      <c r="N40" s="16">
        <f t="shared" ref="N40:O40" si="41">N31</f>
        <v>13</v>
      </c>
      <c r="O40" s="16">
        <f t="shared" si="41"/>
        <v>3</v>
      </c>
      <c r="P40" s="11">
        <v>46388</v>
      </c>
      <c r="Q40" s="38">
        <v>46752</v>
      </c>
      <c r="R40" s="12">
        <f>100%+$C$1</f>
        <v>1</v>
      </c>
      <c r="S40" s="13" t="s">
        <v>11</v>
      </c>
      <c r="T40" s="14">
        <f>T31*R40</f>
        <v>4748.54</v>
      </c>
      <c r="U40" s="15" t="s">
        <v>12</v>
      </c>
      <c r="Y40" s="9" t="str">
        <f>Y4</f>
        <v>wiss. MA 3 (75%)</v>
      </c>
      <c r="Z40" s="16">
        <f t="shared" ref="Z40:AA40" si="42">Z31</f>
        <v>13</v>
      </c>
      <c r="AA40" s="16">
        <f t="shared" si="42"/>
        <v>3</v>
      </c>
      <c r="AB40" s="11">
        <v>46388</v>
      </c>
      <c r="AC40" s="38">
        <v>46752</v>
      </c>
      <c r="AD40" s="12">
        <f>100%+$C$1</f>
        <v>1</v>
      </c>
      <c r="AE40" s="13" t="s">
        <v>11</v>
      </c>
      <c r="AF40" s="14">
        <f>AF31*AD40</f>
        <v>4748.54</v>
      </c>
      <c r="AG40" s="15" t="s">
        <v>12</v>
      </c>
      <c r="AK40" s="9" t="str">
        <f>AK4</f>
        <v>MA_4_AP4_HSAS (100 %)</v>
      </c>
      <c r="AL40" s="16">
        <f t="shared" ref="AL40:AM40" si="43">AL31</f>
        <v>13</v>
      </c>
      <c r="AM40" s="16">
        <f t="shared" si="43"/>
        <v>3</v>
      </c>
      <c r="AN40" s="11">
        <v>46023</v>
      </c>
      <c r="AO40" s="38">
        <v>46387</v>
      </c>
      <c r="AP40" s="12">
        <f>100%+$C$1</f>
        <v>1</v>
      </c>
      <c r="AQ40" s="13" t="s">
        <v>11</v>
      </c>
      <c r="AR40" s="14">
        <f>AR31*AP40</f>
        <v>4748.54</v>
      </c>
      <c r="AS40" s="15" t="s">
        <v>12</v>
      </c>
      <c r="AW40" s="9" t="str">
        <f>AW4</f>
        <v>MA_5_AP5_HSAS (100 %)</v>
      </c>
      <c r="AX40" s="16">
        <f t="shared" ref="AX40:AY40" si="44">AX31</f>
        <v>13</v>
      </c>
      <c r="AY40" s="16">
        <f t="shared" si="44"/>
        <v>3</v>
      </c>
      <c r="AZ40" s="11">
        <v>46023</v>
      </c>
      <c r="BA40" s="38">
        <v>46387</v>
      </c>
      <c r="BB40" s="12">
        <f>100%+$C$1</f>
        <v>1</v>
      </c>
      <c r="BC40" s="13" t="s">
        <v>11</v>
      </c>
      <c r="BD40" s="14">
        <f>BD31*BB40</f>
        <v>4748.54</v>
      </c>
      <c r="BE40" s="15" t="s">
        <v>12</v>
      </c>
      <c r="BI40" s="9" t="str">
        <f>BI4</f>
        <v>MA_6_AP6_HSAS (100 %)</v>
      </c>
      <c r="BJ40" s="16">
        <f t="shared" ref="BJ40:BK40" si="45">BJ31</f>
        <v>13</v>
      </c>
      <c r="BK40" s="16">
        <f t="shared" si="45"/>
        <v>3</v>
      </c>
      <c r="BL40" s="11">
        <v>46023</v>
      </c>
      <c r="BM40" s="38">
        <v>46387</v>
      </c>
      <c r="BN40" s="12">
        <f>100%+$C$1</f>
        <v>1</v>
      </c>
      <c r="BO40" s="13" t="s">
        <v>11</v>
      </c>
      <c r="BP40" s="14">
        <f>BP31*BN40</f>
        <v>4748.54</v>
      </c>
      <c r="BQ40" s="15" t="s">
        <v>12</v>
      </c>
      <c r="BU40" s="9" t="str">
        <f>BU4</f>
        <v>MA_7_AP7_HSAS (100 %)</v>
      </c>
      <c r="BV40" s="16">
        <f t="shared" ref="BV40:BW40" si="46">BV31</f>
        <v>13</v>
      </c>
      <c r="BW40" s="16">
        <f t="shared" si="46"/>
        <v>3</v>
      </c>
      <c r="BX40" s="11">
        <v>46023</v>
      </c>
      <c r="BY40" s="38">
        <v>46387</v>
      </c>
      <c r="BZ40" s="12">
        <f>100%+$C$1</f>
        <v>1</v>
      </c>
      <c r="CA40" s="13" t="s">
        <v>11</v>
      </c>
      <c r="CB40" s="14">
        <f>CB31*BZ40</f>
        <v>4748.54</v>
      </c>
      <c r="CC40" s="15" t="s">
        <v>12</v>
      </c>
    </row>
    <row r="41" spans="1:83" ht="15.75" customHeight="1" x14ac:dyDescent="0.4">
      <c r="A41" s="17"/>
      <c r="B41" s="4"/>
      <c r="C41" s="4"/>
      <c r="D41" s="4"/>
      <c r="E41" s="4"/>
      <c r="F41" s="20">
        <f>$F$3</f>
        <v>1</v>
      </c>
      <c r="G41" s="21" t="s">
        <v>17</v>
      </c>
      <c r="H41" s="22">
        <f t="shared" ref="H41:H42" si="47">H40*F41</f>
        <v>4748.54</v>
      </c>
      <c r="I41" s="23" t="s">
        <v>18</v>
      </c>
      <c r="M41" s="17"/>
      <c r="N41" s="4"/>
      <c r="O41" s="4"/>
      <c r="P41" s="4"/>
      <c r="Q41" s="4"/>
      <c r="R41" s="20">
        <f>$R$3</f>
        <v>1</v>
      </c>
      <c r="S41" s="21" t="s">
        <v>17</v>
      </c>
      <c r="T41" s="22">
        <f t="shared" ref="T41:T42" si="48">T40*R41</f>
        <v>4748.54</v>
      </c>
      <c r="U41" s="23" t="s">
        <v>18</v>
      </c>
      <c r="Y41" s="17"/>
      <c r="Z41" s="4"/>
      <c r="AA41" s="4"/>
      <c r="AB41" s="4"/>
      <c r="AC41" s="4"/>
      <c r="AD41" s="20">
        <f>$AD$3</f>
        <v>1</v>
      </c>
      <c r="AE41" s="21" t="s">
        <v>17</v>
      </c>
      <c r="AF41" s="22">
        <f t="shared" ref="AF41:AF42" si="49">AF40*AD41</f>
        <v>4748.54</v>
      </c>
      <c r="AG41" s="23" t="s">
        <v>18</v>
      </c>
      <c r="AK41" s="17"/>
      <c r="AL41" s="4"/>
      <c r="AM41" s="4"/>
      <c r="AN41" s="4"/>
      <c r="AO41" s="4"/>
      <c r="AP41" s="20">
        <f>$AP$3</f>
        <v>1</v>
      </c>
      <c r="AQ41" s="21" t="s">
        <v>17</v>
      </c>
      <c r="AR41" s="22">
        <f t="shared" ref="AR41:AR42" si="50">AR40*AP41</f>
        <v>4748.54</v>
      </c>
      <c r="AS41" s="23" t="s">
        <v>18</v>
      </c>
      <c r="AW41" s="17"/>
      <c r="AX41" s="4"/>
      <c r="AY41" s="4"/>
      <c r="AZ41" s="4"/>
      <c r="BA41" s="4"/>
      <c r="BB41" s="20">
        <f>$BB$3</f>
        <v>1</v>
      </c>
      <c r="BC41" s="21" t="s">
        <v>17</v>
      </c>
      <c r="BD41" s="22">
        <f t="shared" ref="BD41:BD42" si="51">BD40*BB41</f>
        <v>4748.54</v>
      </c>
      <c r="BE41" s="23" t="s">
        <v>18</v>
      </c>
      <c r="BI41" s="17"/>
      <c r="BJ41" s="4"/>
      <c r="BK41" s="4"/>
      <c r="BL41" s="4"/>
      <c r="BM41" s="4"/>
      <c r="BN41" s="20">
        <f>$BN$3</f>
        <v>1</v>
      </c>
      <c r="BO41" s="21" t="s">
        <v>17</v>
      </c>
      <c r="BP41" s="22">
        <f t="shared" ref="BP41:BP42" si="52">BP40*BN41</f>
        <v>4748.54</v>
      </c>
      <c r="BQ41" s="23" t="s">
        <v>18</v>
      </c>
      <c r="BU41" s="17"/>
      <c r="BV41" s="4"/>
      <c r="BW41" s="4"/>
      <c r="BX41" s="4"/>
      <c r="BY41" s="4"/>
      <c r="BZ41" s="20">
        <f>$BZ$3</f>
        <v>1</v>
      </c>
      <c r="CA41" s="21" t="s">
        <v>17</v>
      </c>
      <c r="CB41" s="22">
        <f t="shared" ref="CB41:CB42" si="53">CB40*BZ41</f>
        <v>4748.54</v>
      </c>
      <c r="CC41" s="23" t="s">
        <v>18</v>
      </c>
    </row>
    <row r="42" spans="1:83" ht="15.75" customHeight="1" x14ac:dyDescent="0.4">
      <c r="A42" s="24"/>
      <c r="B42" s="4"/>
      <c r="C42" s="4"/>
      <c r="D42" s="4"/>
      <c r="E42" s="4"/>
      <c r="F42" s="20">
        <v>0.3</v>
      </c>
      <c r="G42" s="21" t="s">
        <v>19</v>
      </c>
      <c r="H42" s="22">
        <f t="shared" si="47"/>
        <v>1424.5619999999999</v>
      </c>
      <c r="I42" s="23" t="s">
        <v>20</v>
      </c>
      <c r="M42" s="24"/>
      <c r="N42" s="4"/>
      <c r="O42" s="4"/>
      <c r="P42" s="4"/>
      <c r="Q42" s="4"/>
      <c r="R42" s="20">
        <v>0.3</v>
      </c>
      <c r="S42" s="21" t="s">
        <v>19</v>
      </c>
      <c r="T42" s="22">
        <f t="shared" si="48"/>
        <v>1424.5619999999999</v>
      </c>
      <c r="U42" s="23" t="s">
        <v>20</v>
      </c>
      <c r="Y42" s="24"/>
      <c r="Z42" s="4"/>
      <c r="AA42" s="4"/>
      <c r="AB42" s="4"/>
      <c r="AC42" s="4"/>
      <c r="AD42" s="20">
        <v>0.3</v>
      </c>
      <c r="AE42" s="21" t="s">
        <v>19</v>
      </c>
      <c r="AF42" s="22">
        <f t="shared" si="49"/>
        <v>1424.5619999999999</v>
      </c>
      <c r="AG42" s="23" t="s">
        <v>20</v>
      </c>
      <c r="AK42" s="24"/>
      <c r="AL42" s="4"/>
      <c r="AM42" s="4"/>
      <c r="AN42" s="4"/>
      <c r="AO42" s="4"/>
      <c r="AP42" s="20">
        <v>0.3</v>
      </c>
      <c r="AQ42" s="21" t="s">
        <v>19</v>
      </c>
      <c r="AR42" s="22">
        <f t="shared" si="50"/>
        <v>1424.5619999999999</v>
      </c>
      <c r="AS42" s="23" t="s">
        <v>20</v>
      </c>
      <c r="AW42" s="24"/>
      <c r="AX42" s="4"/>
      <c r="AY42" s="4"/>
      <c r="AZ42" s="4"/>
      <c r="BA42" s="4"/>
      <c r="BB42" s="20">
        <v>0.3</v>
      </c>
      <c r="BC42" s="21" t="s">
        <v>19</v>
      </c>
      <c r="BD42" s="22">
        <f t="shared" si="51"/>
        <v>1424.5619999999999</v>
      </c>
      <c r="BE42" s="23" t="s">
        <v>20</v>
      </c>
      <c r="BI42" s="24"/>
      <c r="BJ42" s="4"/>
      <c r="BK42" s="4"/>
      <c r="BL42" s="4"/>
      <c r="BM42" s="4"/>
      <c r="BN42" s="20">
        <v>0.3</v>
      </c>
      <c r="BO42" s="21" t="s">
        <v>19</v>
      </c>
      <c r="BP42" s="22">
        <f t="shared" si="52"/>
        <v>1424.5619999999999</v>
      </c>
      <c r="BQ42" s="23" t="s">
        <v>20</v>
      </c>
      <c r="BU42" s="24"/>
      <c r="BV42" s="4"/>
      <c r="BW42" s="4"/>
      <c r="BX42" s="4"/>
      <c r="BY42" s="4"/>
      <c r="BZ42" s="20">
        <v>0.3</v>
      </c>
      <c r="CA42" s="21" t="s">
        <v>19</v>
      </c>
      <c r="CB42" s="22">
        <f t="shared" si="53"/>
        <v>1424.5619999999999</v>
      </c>
      <c r="CC42" s="23" t="s">
        <v>20</v>
      </c>
    </row>
    <row r="43" spans="1:83" ht="15.75" customHeight="1" x14ac:dyDescent="0.4">
      <c r="A43" s="24"/>
      <c r="B43" s="4"/>
      <c r="C43" s="4"/>
      <c r="D43" s="4"/>
      <c r="E43" s="4"/>
      <c r="F43" s="21"/>
      <c r="G43" s="21"/>
      <c r="H43" s="22">
        <f>SUM(H41:H42)</f>
        <v>6173.1019999999999</v>
      </c>
      <c r="I43" s="23" t="s">
        <v>21</v>
      </c>
      <c r="M43" s="24"/>
      <c r="N43" s="4"/>
      <c r="O43" s="4"/>
      <c r="P43" s="4"/>
      <c r="Q43" s="4"/>
      <c r="R43" s="21"/>
      <c r="S43" s="21"/>
      <c r="T43" s="22">
        <f>SUM(T41:T42)</f>
        <v>6173.1019999999999</v>
      </c>
      <c r="U43" s="23" t="s">
        <v>21</v>
      </c>
      <c r="Y43" s="24"/>
      <c r="Z43" s="4"/>
      <c r="AA43" s="4"/>
      <c r="AB43" s="4"/>
      <c r="AC43" s="4"/>
      <c r="AD43" s="21"/>
      <c r="AE43" s="21"/>
      <c r="AF43" s="22">
        <f>SUM(AF41:AF42)</f>
        <v>6173.1019999999999</v>
      </c>
      <c r="AG43" s="23" t="s">
        <v>21</v>
      </c>
      <c r="AK43" s="24"/>
      <c r="AL43" s="4"/>
      <c r="AM43" s="4"/>
      <c r="AN43" s="4"/>
      <c r="AO43" s="4"/>
      <c r="AP43" s="21"/>
      <c r="AQ43" s="21"/>
      <c r="AR43" s="22">
        <f>SUM(AR41:AR42)</f>
        <v>6173.1019999999999</v>
      </c>
      <c r="AS43" s="23" t="s">
        <v>21</v>
      </c>
      <c r="AW43" s="24"/>
      <c r="AX43" s="4"/>
      <c r="AY43" s="4"/>
      <c r="AZ43" s="4"/>
      <c r="BA43" s="4"/>
      <c r="BB43" s="21"/>
      <c r="BC43" s="21"/>
      <c r="BD43" s="22">
        <f>SUM(BD41:BD42)</f>
        <v>6173.1019999999999</v>
      </c>
      <c r="BE43" s="23" t="s">
        <v>21</v>
      </c>
      <c r="BI43" s="24"/>
      <c r="BJ43" s="4"/>
      <c r="BK43" s="4"/>
      <c r="BL43" s="4"/>
      <c r="BM43" s="4"/>
      <c r="BN43" s="21"/>
      <c r="BO43" s="21"/>
      <c r="BP43" s="22">
        <f>SUM(BP41:BP42)</f>
        <v>6173.1019999999999</v>
      </c>
      <c r="BQ43" s="23" t="s">
        <v>21</v>
      </c>
      <c r="BU43" s="24"/>
      <c r="BV43" s="4"/>
      <c r="BW43" s="4"/>
      <c r="BX43" s="4"/>
      <c r="BY43" s="4"/>
      <c r="BZ43" s="21"/>
      <c r="CA43" s="21"/>
      <c r="CB43" s="22">
        <f>SUM(CB41:CB42)</f>
        <v>6173.1019999999999</v>
      </c>
      <c r="CC43" s="23" t="s">
        <v>21</v>
      </c>
    </row>
    <row r="44" spans="1:83" ht="15.75" customHeight="1" x14ac:dyDescent="0.4">
      <c r="A44" s="24"/>
      <c r="B44" s="4"/>
      <c r="C44" s="4"/>
      <c r="D44" s="4"/>
      <c r="E44" s="4"/>
      <c r="F44" s="20">
        <v>0.5</v>
      </c>
      <c r="G44" s="21" t="s">
        <v>22</v>
      </c>
      <c r="H44" s="22">
        <f>H43*F44</f>
        <v>3086.5509999999999</v>
      </c>
      <c r="I44" s="23"/>
      <c r="M44" s="24"/>
      <c r="N44" s="4"/>
      <c r="O44" s="4"/>
      <c r="P44" s="4"/>
      <c r="Q44" s="4"/>
      <c r="R44" s="20">
        <v>0.5</v>
      </c>
      <c r="S44" s="21" t="s">
        <v>22</v>
      </c>
      <c r="T44" s="22">
        <f>T43*R44</f>
        <v>3086.5509999999999</v>
      </c>
      <c r="U44" s="23"/>
      <c r="Y44" s="24"/>
      <c r="Z44" s="4"/>
      <c r="AA44" s="4"/>
      <c r="AB44" s="4"/>
      <c r="AC44" s="4"/>
      <c r="AD44" s="20">
        <v>0.5</v>
      </c>
      <c r="AE44" s="21" t="s">
        <v>22</v>
      </c>
      <c r="AF44" s="22">
        <f>AF43*AD44</f>
        <v>3086.5509999999999</v>
      </c>
      <c r="AG44" s="23"/>
      <c r="AK44" s="24"/>
      <c r="AL44" s="4"/>
      <c r="AM44" s="4"/>
      <c r="AN44" s="4"/>
      <c r="AO44" s="4"/>
      <c r="AP44" s="20">
        <v>0.5</v>
      </c>
      <c r="AQ44" s="21" t="s">
        <v>22</v>
      </c>
      <c r="AR44" s="22">
        <f>AR43*AP44</f>
        <v>3086.5509999999999</v>
      </c>
      <c r="AS44" s="23"/>
      <c r="AW44" s="24"/>
      <c r="AX44" s="4"/>
      <c r="AY44" s="4"/>
      <c r="AZ44" s="4"/>
      <c r="BA44" s="4"/>
      <c r="BB44" s="20">
        <v>0.5</v>
      </c>
      <c r="BC44" s="21" t="s">
        <v>22</v>
      </c>
      <c r="BD44" s="22">
        <f>BD43*BB44</f>
        <v>3086.5509999999999</v>
      </c>
      <c r="BE44" s="23"/>
      <c r="BI44" s="24"/>
      <c r="BJ44" s="4"/>
      <c r="BK44" s="4"/>
      <c r="BL44" s="4"/>
      <c r="BM44" s="4"/>
      <c r="BN44" s="20">
        <v>0.5</v>
      </c>
      <c r="BO44" s="21" t="s">
        <v>22</v>
      </c>
      <c r="BP44" s="22">
        <f>BP43*BN44</f>
        <v>3086.5509999999999</v>
      </c>
      <c r="BQ44" s="23"/>
      <c r="BU44" s="24"/>
      <c r="BV44" s="4"/>
      <c r="BW44" s="4"/>
      <c r="BX44" s="4"/>
      <c r="BY44" s="4"/>
      <c r="BZ44" s="20">
        <v>0.5</v>
      </c>
      <c r="CA44" s="21" t="s">
        <v>22</v>
      </c>
      <c r="CB44" s="22">
        <f>CB43*BZ44</f>
        <v>3086.5509999999999</v>
      </c>
      <c r="CC44" s="23"/>
    </row>
    <row r="45" spans="1:83" ht="15.75" customHeight="1" x14ac:dyDescent="0.4">
      <c r="A45" s="24"/>
      <c r="B45" s="4"/>
      <c r="C45" s="4"/>
      <c r="D45" s="4"/>
      <c r="E45" s="4"/>
      <c r="F45" s="26">
        <f>DATEDIF(D40,E40,"m")+1</f>
        <v>12</v>
      </c>
      <c r="G45" s="21" t="s">
        <v>3</v>
      </c>
      <c r="H45" s="22">
        <f>H44/12*F45</f>
        <v>3086.5509999999999</v>
      </c>
      <c r="I45" s="23" t="s">
        <v>23</v>
      </c>
      <c r="J45" s="6">
        <f>H45/F45</f>
        <v>257.21258333333333</v>
      </c>
      <c r="M45" s="24"/>
      <c r="N45" s="4"/>
      <c r="O45" s="4"/>
      <c r="P45" s="4"/>
      <c r="Q45" s="4"/>
      <c r="R45" s="26">
        <f>DATEDIF(P40,Q40,"m")+1</f>
        <v>12</v>
      </c>
      <c r="S45" s="21" t="s">
        <v>3</v>
      </c>
      <c r="T45" s="22">
        <f>T44/12*R45</f>
        <v>3086.5509999999999</v>
      </c>
      <c r="U45" s="23" t="s">
        <v>23</v>
      </c>
      <c r="V45" s="6">
        <f>T45/R45</f>
        <v>257.21258333333333</v>
      </c>
      <c r="Y45" s="24"/>
      <c r="Z45" s="4"/>
      <c r="AA45" s="4"/>
      <c r="AB45" s="4"/>
      <c r="AC45" s="4"/>
      <c r="AD45" s="26">
        <f>DATEDIF(AB40,AC40,"m")+1</f>
        <v>12</v>
      </c>
      <c r="AE45" s="21" t="s">
        <v>3</v>
      </c>
      <c r="AF45" s="22">
        <f>AF44/12*AD45</f>
        <v>3086.5509999999999</v>
      </c>
      <c r="AG45" s="23" t="s">
        <v>23</v>
      </c>
      <c r="AH45" s="6">
        <f>AF45/AD45</f>
        <v>257.21258333333333</v>
      </c>
      <c r="AK45" s="24"/>
      <c r="AL45" s="4"/>
      <c r="AM45" s="4"/>
      <c r="AN45" s="4"/>
      <c r="AO45" s="4"/>
      <c r="AP45" s="26">
        <f>DATEDIF(AN40,AO40,"m")+1</f>
        <v>12</v>
      </c>
      <c r="AQ45" s="21" t="s">
        <v>3</v>
      </c>
      <c r="AR45" s="22">
        <f>AR44/12*AP45</f>
        <v>3086.5509999999999</v>
      </c>
      <c r="AS45" s="23" t="s">
        <v>23</v>
      </c>
      <c r="AT45" s="6">
        <f>AR45/AP45</f>
        <v>257.21258333333333</v>
      </c>
      <c r="AW45" s="24"/>
      <c r="AX45" s="4"/>
      <c r="AY45" s="4"/>
      <c r="AZ45" s="4"/>
      <c r="BA45" s="4"/>
      <c r="BB45" s="26">
        <f>DATEDIF(AZ40,BA40,"m")+1</f>
        <v>12</v>
      </c>
      <c r="BC45" s="21" t="s">
        <v>3</v>
      </c>
      <c r="BD45" s="22">
        <f>BD44/12*BB45</f>
        <v>3086.5509999999999</v>
      </c>
      <c r="BE45" s="23" t="s">
        <v>23</v>
      </c>
      <c r="BF45" s="6">
        <f>BD45/BB45</f>
        <v>257.21258333333333</v>
      </c>
      <c r="BI45" s="24"/>
      <c r="BJ45" s="4"/>
      <c r="BK45" s="4"/>
      <c r="BL45" s="4"/>
      <c r="BM45" s="4"/>
      <c r="BN45" s="26">
        <f>DATEDIF(BL40,BM40,"m")+1</f>
        <v>12</v>
      </c>
      <c r="BO45" s="21" t="s">
        <v>3</v>
      </c>
      <c r="BP45" s="22">
        <f>BP44/12*BN45</f>
        <v>3086.5509999999999</v>
      </c>
      <c r="BQ45" s="23" t="s">
        <v>23</v>
      </c>
      <c r="BR45" s="6">
        <f>BP45/BN45</f>
        <v>257.21258333333333</v>
      </c>
      <c r="BU45" s="24"/>
      <c r="BV45" s="4"/>
      <c r="BW45" s="4"/>
      <c r="BX45" s="4"/>
      <c r="BY45" s="4"/>
      <c r="BZ45" s="26">
        <f>DATEDIF(BX40,BY40,"m")+1</f>
        <v>12</v>
      </c>
      <c r="CA45" s="21" t="s">
        <v>3</v>
      </c>
      <c r="CB45" s="22">
        <f>CB44/12*BZ45</f>
        <v>3086.5509999999999</v>
      </c>
      <c r="CC45" s="23" t="s">
        <v>23</v>
      </c>
      <c r="CD45" s="6">
        <f>CB45/BZ45</f>
        <v>257.21258333333333</v>
      </c>
    </row>
    <row r="46" spans="1:83" ht="15.75" customHeight="1" x14ac:dyDescent="0.4">
      <c r="A46" s="24"/>
      <c r="B46" s="4"/>
      <c r="C46" s="4"/>
      <c r="D46" s="4"/>
      <c r="E46" s="4"/>
      <c r="F46" s="21"/>
      <c r="G46" s="21"/>
      <c r="H46" s="27">
        <f>H43+H45/F45</f>
        <v>6430.3145833333328</v>
      </c>
      <c r="I46" s="28" t="s">
        <v>24</v>
      </c>
      <c r="J46" s="6">
        <f>H46-J45</f>
        <v>6173.1019999999999</v>
      </c>
      <c r="M46" s="24"/>
      <c r="N46" s="4"/>
      <c r="O46" s="4"/>
      <c r="P46" s="4"/>
      <c r="Q46" s="4"/>
      <c r="R46" s="21"/>
      <c r="S46" s="21"/>
      <c r="T46" s="27">
        <f>T43+T45/R45</f>
        <v>6430.3145833333328</v>
      </c>
      <c r="U46" s="28" t="s">
        <v>24</v>
      </c>
      <c r="V46" s="6">
        <f>T46-V45</f>
        <v>6173.1019999999999</v>
      </c>
      <c r="Y46" s="24"/>
      <c r="Z46" s="4"/>
      <c r="AA46" s="4"/>
      <c r="AB46" s="4"/>
      <c r="AC46" s="4"/>
      <c r="AD46" s="21"/>
      <c r="AE46" s="21"/>
      <c r="AF46" s="27">
        <f>AF43+AF45/AD45</f>
        <v>6430.3145833333328</v>
      </c>
      <c r="AG46" s="28" t="s">
        <v>24</v>
      </c>
      <c r="AH46" s="6">
        <f>AF46-AH45</f>
        <v>6173.1019999999999</v>
      </c>
      <c r="AK46" s="24"/>
      <c r="AL46" s="4"/>
      <c r="AM46" s="4"/>
      <c r="AN46" s="4"/>
      <c r="AO46" s="4"/>
      <c r="AP46" s="21"/>
      <c r="AQ46" s="21"/>
      <c r="AR46" s="27">
        <f>AR43+AR45/AP45</f>
        <v>6430.3145833333328</v>
      </c>
      <c r="AS46" s="28" t="s">
        <v>24</v>
      </c>
      <c r="AT46" s="6">
        <f>AR46-AT45</f>
        <v>6173.1019999999999</v>
      </c>
      <c r="AW46" s="24"/>
      <c r="AX46" s="4"/>
      <c r="AY46" s="4"/>
      <c r="AZ46" s="4"/>
      <c r="BA46" s="4"/>
      <c r="BB46" s="21"/>
      <c r="BC46" s="21"/>
      <c r="BD46" s="27">
        <f>BD43+BD45/BB45</f>
        <v>6430.3145833333328</v>
      </c>
      <c r="BE46" s="28" t="s">
        <v>24</v>
      </c>
      <c r="BF46" s="6">
        <f>BD46-BF45</f>
        <v>6173.1019999999999</v>
      </c>
      <c r="BI46" s="24"/>
      <c r="BJ46" s="4"/>
      <c r="BK46" s="4"/>
      <c r="BL46" s="4"/>
      <c r="BM46" s="4"/>
      <c r="BN46" s="21"/>
      <c r="BO46" s="21"/>
      <c r="BP46" s="27">
        <f>BP43+BP45/BN45</f>
        <v>6430.3145833333328</v>
      </c>
      <c r="BQ46" s="28" t="s">
        <v>24</v>
      </c>
      <c r="BR46" s="6">
        <f>BP46-BR45</f>
        <v>6173.1019999999999</v>
      </c>
      <c r="BU46" s="24"/>
      <c r="BV46" s="4"/>
      <c r="BW46" s="4"/>
      <c r="BX46" s="4"/>
      <c r="BY46" s="4"/>
      <c r="BZ46" s="21"/>
      <c r="CA46" s="21"/>
      <c r="CB46" s="27">
        <f>CB43+CB45/BZ45</f>
        <v>6430.3145833333328</v>
      </c>
      <c r="CC46" s="28" t="s">
        <v>24</v>
      </c>
      <c r="CD46" s="6">
        <f>CB46-CD45</f>
        <v>6173.1019999999999</v>
      </c>
    </row>
    <row r="47" spans="1:83" ht="15.75" customHeight="1" x14ac:dyDescent="0.4">
      <c r="A47" s="29"/>
      <c r="B47" s="30"/>
      <c r="C47" s="30"/>
      <c r="D47" s="30"/>
      <c r="E47" s="31"/>
      <c r="F47" s="32"/>
      <c r="G47" s="32"/>
      <c r="H47" s="33">
        <f>H43*F45+H45</f>
        <v>77163.775000000009</v>
      </c>
      <c r="I47" s="34" t="s">
        <v>25</v>
      </c>
      <c r="J47" s="6">
        <f>H47*0.1</f>
        <v>7716.3775000000014</v>
      </c>
      <c r="K47" s="2" t="s">
        <v>26</v>
      </c>
      <c r="M47" s="29"/>
      <c r="N47" s="30"/>
      <c r="O47" s="30"/>
      <c r="P47" s="30"/>
      <c r="Q47" s="31"/>
      <c r="R47" s="32"/>
      <c r="S47" s="32"/>
      <c r="T47" s="33">
        <f>T43*R45+T45</f>
        <v>77163.775000000009</v>
      </c>
      <c r="U47" s="34" t="s">
        <v>25</v>
      </c>
      <c r="V47" s="6">
        <f>T47*0.1</f>
        <v>7716.3775000000014</v>
      </c>
      <c r="W47" s="2" t="s">
        <v>26</v>
      </c>
      <c r="Y47" s="29"/>
      <c r="Z47" s="30"/>
      <c r="AA47" s="30"/>
      <c r="AB47" s="30"/>
      <c r="AC47" s="31"/>
      <c r="AD47" s="32"/>
      <c r="AE47" s="32"/>
      <c r="AF47" s="33">
        <f>AF43*AD45+AF45</f>
        <v>77163.775000000009</v>
      </c>
      <c r="AG47" s="34" t="s">
        <v>25</v>
      </c>
      <c r="AH47" s="6">
        <f>AF47*0.1</f>
        <v>7716.3775000000014</v>
      </c>
      <c r="AI47" s="2" t="s">
        <v>26</v>
      </c>
      <c r="AK47" s="29"/>
      <c r="AL47" s="30"/>
      <c r="AM47" s="30"/>
      <c r="AN47" s="30"/>
      <c r="AO47" s="31"/>
      <c r="AP47" s="32"/>
      <c r="AQ47" s="32"/>
      <c r="AR47" s="33">
        <f>AR43*AP45+AR45</f>
        <v>77163.775000000009</v>
      </c>
      <c r="AS47" s="34" t="s">
        <v>25</v>
      </c>
      <c r="AT47" s="6">
        <f>AR47*0.1</f>
        <v>7716.3775000000014</v>
      </c>
      <c r="AU47" s="2" t="s">
        <v>26</v>
      </c>
      <c r="AW47" s="29"/>
      <c r="AX47" s="30"/>
      <c r="AY47" s="30"/>
      <c r="AZ47" s="30"/>
      <c r="BA47" s="31"/>
      <c r="BB47" s="32"/>
      <c r="BC47" s="32"/>
      <c r="BD47" s="33">
        <f>BD43*BB45+BD45</f>
        <v>77163.775000000009</v>
      </c>
      <c r="BE47" s="34" t="s">
        <v>25</v>
      </c>
      <c r="BF47" s="6">
        <f>BD47*0.1</f>
        <v>7716.3775000000014</v>
      </c>
      <c r="BG47" s="2" t="s">
        <v>26</v>
      </c>
      <c r="BI47" s="29"/>
      <c r="BJ47" s="30"/>
      <c r="BK47" s="30"/>
      <c r="BL47" s="30"/>
      <c r="BM47" s="31"/>
      <c r="BN47" s="32"/>
      <c r="BO47" s="32"/>
      <c r="BP47" s="33">
        <f>BP43*BN45+BP45</f>
        <v>77163.775000000009</v>
      </c>
      <c r="BQ47" s="34" t="s">
        <v>25</v>
      </c>
      <c r="BR47" s="6">
        <f>BP47*0.1</f>
        <v>7716.3775000000014</v>
      </c>
      <c r="BS47" s="2" t="s">
        <v>26</v>
      </c>
      <c r="BU47" s="29"/>
      <c r="BV47" s="30"/>
      <c r="BW47" s="30"/>
      <c r="BX47" s="30"/>
      <c r="BY47" s="31"/>
      <c r="BZ47" s="32"/>
      <c r="CA47" s="32"/>
      <c r="CB47" s="33">
        <f>CB43*BZ45+CB45</f>
        <v>77163.775000000009</v>
      </c>
      <c r="CC47" s="34" t="s">
        <v>25</v>
      </c>
      <c r="CD47" s="6">
        <f>CB47*0.1</f>
        <v>7716.3775000000014</v>
      </c>
      <c r="CE47" s="2" t="s">
        <v>26</v>
      </c>
    </row>
    <row r="48" spans="1:83" ht="15.75" customHeight="1" x14ac:dyDescent="0.4">
      <c r="H48" s="6"/>
      <c r="T48" s="6"/>
      <c r="AF48" s="6"/>
      <c r="AR48" s="6"/>
      <c r="BD48" s="6"/>
      <c r="BP48" s="6"/>
      <c r="CB48" s="6"/>
    </row>
    <row r="49" spans="1:80" ht="15.75" customHeight="1" x14ac:dyDescent="0.4">
      <c r="G49" s="41" t="s">
        <v>27</v>
      </c>
      <c r="H49" s="42">
        <f>H11+H20+H29+H38+H47</f>
        <v>378003.60000000003</v>
      </c>
      <c r="S49" s="41" t="s">
        <v>27</v>
      </c>
      <c r="T49" s="42">
        <f>T11+T20+T29+T38+T47</f>
        <v>378003.60000000003</v>
      </c>
      <c r="AE49" s="41" t="s">
        <v>27</v>
      </c>
      <c r="AF49" s="42">
        <f>AF11+AF20+AF29+AF38+AF47</f>
        <v>378003.60000000003</v>
      </c>
      <c r="AQ49" s="41" t="s">
        <v>27</v>
      </c>
      <c r="AR49" s="42">
        <f>AR11+AR20+AR29+AR38+AR47</f>
        <v>378003.60000000003</v>
      </c>
      <c r="BC49" s="41" t="s">
        <v>27</v>
      </c>
      <c r="BD49" s="42">
        <f>BD11+BD20+BD29+BD38+BD47</f>
        <v>378003.60000000003</v>
      </c>
      <c r="BO49" s="41" t="s">
        <v>27</v>
      </c>
      <c r="BP49" s="42">
        <f>BP11+BP20+BP29+BP38+BP47</f>
        <v>378003.60000000003</v>
      </c>
      <c r="CA49" s="41" t="s">
        <v>27</v>
      </c>
      <c r="CB49" s="42">
        <f>CB11+CB20+CB29+CB38+CB47</f>
        <v>378003.60000000003</v>
      </c>
    </row>
    <row r="50" spans="1:80" ht="15.75" customHeight="1" x14ac:dyDescent="0.4">
      <c r="H50" s="6"/>
    </row>
    <row r="51" spans="1:80" ht="15.75" customHeight="1" x14ac:dyDescent="0.4">
      <c r="A51" s="43" t="s">
        <v>28</v>
      </c>
      <c r="B51" s="43"/>
      <c r="C51" s="43"/>
      <c r="D51" s="44"/>
      <c r="E51" s="44"/>
      <c r="F51" s="44"/>
      <c r="G51" s="44"/>
      <c r="H51" s="45"/>
      <c r="I51" s="44"/>
    </row>
    <row r="52" spans="1:80" ht="15.75" customHeight="1" x14ac:dyDescent="0.4">
      <c r="A52" s="229" t="s">
        <v>29</v>
      </c>
      <c r="B52" s="230"/>
      <c r="C52" s="230"/>
      <c r="D52" s="230"/>
      <c r="E52" s="230"/>
      <c r="F52" s="230"/>
      <c r="G52" s="231"/>
      <c r="H52" s="6"/>
    </row>
    <row r="53" spans="1:80" ht="15.75" customHeight="1" x14ac:dyDescent="0.4">
      <c r="A53" s="46"/>
      <c r="B53" s="47"/>
      <c r="C53" s="47"/>
      <c r="D53" s="48">
        <v>2018</v>
      </c>
      <c r="E53" s="48">
        <v>2019</v>
      </c>
      <c r="F53" s="48">
        <v>2020</v>
      </c>
      <c r="G53" s="49">
        <v>2021</v>
      </c>
      <c r="H53" s="6"/>
    </row>
    <row r="54" spans="1:80" ht="15.75" customHeight="1" x14ac:dyDescent="0.4">
      <c r="A54" s="50" t="s">
        <v>30</v>
      </c>
      <c r="B54" s="51"/>
      <c r="C54" s="51"/>
      <c r="D54" s="52">
        <v>0.95</v>
      </c>
      <c r="E54" s="52">
        <v>0.92</v>
      </c>
      <c r="F54" s="52">
        <v>0.89</v>
      </c>
      <c r="G54" s="53">
        <v>0.87</v>
      </c>
      <c r="H54" s="6"/>
    </row>
    <row r="55" spans="1:80" ht="15.75" customHeight="1" x14ac:dyDescent="0.4">
      <c r="A55" s="54" t="s">
        <v>31</v>
      </c>
      <c r="B55" s="55"/>
      <c r="C55" s="55"/>
      <c r="D55" s="56">
        <v>0.95</v>
      </c>
      <c r="E55" s="56">
        <v>0.92</v>
      </c>
      <c r="F55" s="56">
        <v>0.89</v>
      </c>
      <c r="G55" s="57">
        <v>0.88</v>
      </c>
    </row>
    <row r="56" spans="1:80" ht="15.75" customHeight="1" x14ac:dyDescent="0.4">
      <c r="A56" s="54" t="s">
        <v>32</v>
      </c>
      <c r="B56" s="55"/>
      <c r="C56" s="55"/>
      <c r="D56" s="56">
        <v>0.8</v>
      </c>
      <c r="E56" s="56">
        <v>0.78</v>
      </c>
      <c r="F56" s="56">
        <v>0.75</v>
      </c>
      <c r="G56" s="57">
        <v>0.74</v>
      </c>
    </row>
    <row r="57" spans="1:80" ht="15.75" customHeight="1" x14ac:dyDescent="0.4">
      <c r="A57" s="54" t="s">
        <v>33</v>
      </c>
      <c r="B57" s="55"/>
      <c r="C57" s="55"/>
      <c r="D57" s="56">
        <v>0.5</v>
      </c>
      <c r="E57" s="56">
        <v>0.49</v>
      </c>
      <c r="F57" s="56">
        <v>0.47</v>
      </c>
      <c r="G57" s="57">
        <v>0.46</v>
      </c>
    </row>
    <row r="58" spans="1:80" ht="15.75" customHeight="1" x14ac:dyDescent="0.4">
      <c r="A58" s="54" t="s">
        <v>34</v>
      </c>
      <c r="B58" s="55"/>
      <c r="C58" s="55"/>
      <c r="D58" s="56">
        <v>0.5</v>
      </c>
      <c r="E58" s="56">
        <v>0.49</v>
      </c>
      <c r="F58" s="56">
        <v>0.47</v>
      </c>
      <c r="G58" s="57">
        <v>0.46</v>
      </c>
    </row>
    <row r="59" spans="1:80" ht="15.75" customHeight="1" x14ac:dyDescent="0.4">
      <c r="A59" s="54" t="s">
        <v>35</v>
      </c>
      <c r="B59" s="55"/>
      <c r="C59" s="55"/>
      <c r="D59" s="56">
        <v>0.35</v>
      </c>
      <c r="E59" s="56">
        <v>0.34</v>
      </c>
      <c r="F59" s="56">
        <v>0.33</v>
      </c>
      <c r="G59" s="57">
        <v>0.33</v>
      </c>
    </row>
    <row r="60" spans="1:80" ht="15.75" customHeight="1" x14ac:dyDescent="0.4">
      <c r="A60" s="58" t="s">
        <v>36</v>
      </c>
      <c r="B60" s="59"/>
      <c r="C60" s="59"/>
      <c r="D60" s="60">
        <v>0.35</v>
      </c>
      <c r="E60" s="60">
        <v>0.34</v>
      </c>
      <c r="F60" s="60">
        <v>0.33</v>
      </c>
      <c r="G60" s="61">
        <v>0.33</v>
      </c>
    </row>
    <row r="61" spans="1:80" ht="15.75" customHeight="1" x14ac:dyDescent="0.4">
      <c r="A61" s="62" t="s">
        <v>37</v>
      </c>
      <c r="B61" s="63"/>
      <c r="C61" s="63"/>
      <c r="H61" s="6"/>
    </row>
    <row r="62" spans="1:80" ht="15.75" customHeight="1" x14ac:dyDescent="0.4">
      <c r="A62" s="64" t="s">
        <v>38</v>
      </c>
      <c r="B62" s="64"/>
      <c r="C62" s="64"/>
      <c r="H62" s="6"/>
    </row>
    <row r="63" spans="1:80" ht="15.75" customHeight="1" x14ac:dyDescent="0.4">
      <c r="A63" s="65" t="s">
        <v>39</v>
      </c>
      <c r="B63" s="65"/>
      <c r="C63" s="65"/>
      <c r="D63" s="65" t="s">
        <v>40</v>
      </c>
      <c r="E63" s="65" t="s">
        <v>41</v>
      </c>
      <c r="F63" s="65" t="s">
        <v>42</v>
      </c>
      <c r="H63" s="6"/>
    </row>
    <row r="64" spans="1:80" ht="15.75" customHeight="1" x14ac:dyDescent="0.4">
      <c r="A64" s="1" t="s">
        <v>43</v>
      </c>
      <c r="B64" s="1"/>
      <c r="C64" s="1"/>
      <c r="D64" s="66">
        <f t="shared" ref="D64:D66" si="54">F64/2</f>
        <v>7.2999999999999995E-2</v>
      </c>
      <c r="E64" s="66">
        <f t="shared" ref="E64:E66" si="55">F64/2</f>
        <v>7.2999999999999995E-2</v>
      </c>
      <c r="F64" s="67">
        <v>0.14599999999999999</v>
      </c>
      <c r="H64" s="6"/>
    </row>
    <row r="65" spans="1:8" ht="15.75" customHeight="1" x14ac:dyDescent="0.4">
      <c r="A65" s="1" t="s">
        <v>44</v>
      </c>
      <c r="B65" s="1"/>
      <c r="C65" s="1"/>
      <c r="D65" s="68">
        <f t="shared" si="54"/>
        <v>5.4999999999999997E-3</v>
      </c>
      <c r="E65" s="68">
        <f t="shared" si="55"/>
        <v>5.4999999999999997E-3</v>
      </c>
      <c r="F65" s="67">
        <v>1.0999999999999999E-2</v>
      </c>
      <c r="H65" s="6"/>
    </row>
    <row r="66" spans="1:8" ht="15.75" customHeight="1" x14ac:dyDescent="0.4">
      <c r="A66" s="1" t="s">
        <v>45</v>
      </c>
      <c r="B66" s="1"/>
      <c r="C66" s="1"/>
      <c r="D66" s="69">
        <f t="shared" si="54"/>
        <v>1.525E-2</v>
      </c>
      <c r="E66" s="69">
        <f t="shared" si="55"/>
        <v>1.525E-2</v>
      </c>
      <c r="F66" s="70">
        <v>3.0499999999999999E-2</v>
      </c>
      <c r="H66" s="6"/>
    </row>
    <row r="67" spans="1:8" ht="15.75" customHeight="1" x14ac:dyDescent="0.4">
      <c r="A67" s="1" t="s">
        <v>46</v>
      </c>
      <c r="B67" s="1"/>
      <c r="C67" s="1"/>
      <c r="D67" s="69"/>
      <c r="E67" s="69">
        <f>F67</f>
        <v>2.5000000000000001E-3</v>
      </c>
      <c r="F67" s="70">
        <v>2.5000000000000001E-3</v>
      </c>
      <c r="H67" s="6"/>
    </row>
    <row r="68" spans="1:8" ht="15.75" customHeight="1" x14ac:dyDescent="0.4">
      <c r="A68" s="1" t="s">
        <v>47</v>
      </c>
      <c r="B68" s="1"/>
      <c r="C68" s="1"/>
      <c r="D68" s="66">
        <f t="shared" ref="D68:D69" si="56">F68/2</f>
        <v>9.2999999999999999E-2</v>
      </c>
      <c r="E68" s="66">
        <f t="shared" ref="E68:E69" si="57">F68/2</f>
        <v>9.2999999999999999E-2</v>
      </c>
      <c r="F68" s="70">
        <v>0.186</v>
      </c>
      <c r="H68" s="6"/>
    </row>
    <row r="69" spans="1:8" ht="15.75" customHeight="1" x14ac:dyDescent="0.4">
      <c r="A69" s="1" t="s">
        <v>48</v>
      </c>
      <c r="B69" s="1"/>
      <c r="C69" s="1"/>
      <c r="D69" s="66">
        <f t="shared" si="56"/>
        <v>1.2E-2</v>
      </c>
      <c r="E69" s="66">
        <f t="shared" si="57"/>
        <v>1.2E-2</v>
      </c>
      <c r="F69" s="70">
        <v>2.4E-2</v>
      </c>
      <c r="H69" s="6"/>
    </row>
    <row r="70" spans="1:8" ht="15.75" customHeight="1" x14ac:dyDescent="0.4">
      <c r="A70" s="1"/>
      <c r="B70" s="1"/>
      <c r="C70" s="1"/>
      <c r="D70" s="68"/>
      <c r="E70" s="68"/>
      <c r="F70" s="70"/>
      <c r="H70" s="6"/>
    </row>
    <row r="71" spans="1:8" ht="15.75" customHeight="1" x14ac:dyDescent="0.4">
      <c r="A71" s="1" t="s">
        <v>49</v>
      </c>
      <c r="B71" s="1"/>
      <c r="C71" s="1"/>
      <c r="D71" s="68">
        <v>6.4500000000000002E-2</v>
      </c>
      <c r="E71" s="68">
        <v>1.8100000000000002E-2</v>
      </c>
      <c r="F71" s="70">
        <v>8.2600000000000007E-2</v>
      </c>
      <c r="H71" s="6"/>
    </row>
    <row r="72" spans="1:8" ht="15.75" customHeight="1" x14ac:dyDescent="0.4">
      <c r="A72" s="1"/>
      <c r="B72" s="1"/>
      <c r="C72" s="1"/>
      <c r="D72" s="68"/>
      <c r="E72" s="68"/>
      <c r="F72" s="70"/>
      <c r="H72" s="6"/>
    </row>
    <row r="73" spans="1:8" ht="15.75" customHeight="1" x14ac:dyDescent="0.4">
      <c r="A73" s="1" t="s">
        <v>50</v>
      </c>
      <c r="B73" s="1"/>
      <c r="C73" s="1"/>
      <c r="D73" s="68"/>
      <c r="E73" s="56"/>
      <c r="F73" s="70">
        <f>SUM(D73:E73)</f>
        <v>0</v>
      </c>
      <c r="H73" s="6"/>
    </row>
    <row r="74" spans="1:8" ht="15.75" customHeight="1" x14ac:dyDescent="0.4">
      <c r="A74" s="1"/>
      <c r="B74" s="1"/>
      <c r="C74" s="1"/>
      <c r="D74" s="68"/>
      <c r="E74" s="56"/>
      <c r="F74" s="71"/>
      <c r="H74" s="6"/>
    </row>
    <row r="75" spans="1:8" ht="15.75" customHeight="1" x14ac:dyDescent="0.4">
      <c r="A75" s="72" t="s">
        <v>42</v>
      </c>
      <c r="B75" s="72"/>
      <c r="C75" s="72"/>
      <c r="D75" s="68">
        <f t="shared" ref="D75:E75" si="58">SUM(D64:D73)</f>
        <v>0.26324999999999998</v>
      </c>
      <c r="E75" s="68">
        <f t="shared" si="58"/>
        <v>0.21935000000000002</v>
      </c>
      <c r="F75" s="70">
        <f>SUM(D75:E75)</f>
        <v>0.48260000000000003</v>
      </c>
      <c r="H75" s="6"/>
    </row>
    <row r="76" spans="1:8" ht="15.75" customHeight="1" x14ac:dyDescent="0.4">
      <c r="A76" s="73" t="s">
        <v>51</v>
      </c>
      <c r="B76" s="73"/>
      <c r="C76" s="73"/>
      <c r="H76" s="6"/>
    </row>
    <row r="77" spans="1:8" ht="15.75" customHeight="1" x14ac:dyDescent="0.4">
      <c r="A77" s="73" t="s">
        <v>52</v>
      </c>
      <c r="B77" s="73"/>
      <c r="C77" s="73"/>
      <c r="H77" s="6"/>
    </row>
    <row r="78" spans="1:8" ht="15.75" customHeight="1" x14ac:dyDescent="0.4">
      <c r="H78" s="6"/>
    </row>
    <row r="79" spans="1:8" ht="15.75" customHeight="1" x14ac:dyDescent="0.4">
      <c r="H79" s="6"/>
    </row>
    <row r="80" spans="1:8" ht="15.75" customHeight="1" x14ac:dyDescent="0.4">
      <c r="H80" s="6"/>
    </row>
    <row r="81" spans="8:8" ht="15.75" customHeight="1" x14ac:dyDescent="0.4">
      <c r="H81" s="6"/>
    </row>
    <row r="82" spans="8:8" ht="15.75" customHeight="1" x14ac:dyDescent="0.4">
      <c r="H82" s="6"/>
    </row>
    <row r="83" spans="8:8" ht="15.75" customHeight="1" x14ac:dyDescent="0.4">
      <c r="H83" s="6"/>
    </row>
    <row r="84" spans="8:8" ht="15.75" customHeight="1" x14ac:dyDescent="0.4">
      <c r="H84" s="6"/>
    </row>
    <row r="85" spans="8:8" ht="15.75" customHeight="1" x14ac:dyDescent="0.4">
      <c r="H85" s="6"/>
    </row>
    <row r="86" spans="8:8" ht="15.75" customHeight="1" x14ac:dyDescent="0.4">
      <c r="H86" s="6"/>
    </row>
    <row r="87" spans="8:8" ht="15.75" customHeight="1" x14ac:dyDescent="0.4">
      <c r="H87" s="6"/>
    </row>
    <row r="88" spans="8:8" ht="15.75" customHeight="1" x14ac:dyDescent="0.4">
      <c r="H88" s="6"/>
    </row>
    <row r="89" spans="8:8" ht="15.75" customHeight="1" x14ac:dyDescent="0.4">
      <c r="H89" s="6"/>
    </row>
    <row r="90" spans="8:8" ht="15.75" customHeight="1" x14ac:dyDescent="0.4">
      <c r="H90" s="6"/>
    </row>
    <row r="91" spans="8:8" ht="15.75" customHeight="1" x14ac:dyDescent="0.4">
      <c r="H91" s="6"/>
    </row>
    <row r="92" spans="8:8" ht="15.75" customHeight="1" x14ac:dyDescent="0.4">
      <c r="H92" s="6"/>
    </row>
    <row r="93" spans="8:8" ht="15.75" customHeight="1" x14ac:dyDescent="0.4">
      <c r="H93" s="6"/>
    </row>
    <row r="94" spans="8:8" ht="15.75" customHeight="1" x14ac:dyDescent="0.4">
      <c r="H94" s="6"/>
    </row>
    <row r="95" spans="8:8" ht="15.75" customHeight="1" x14ac:dyDescent="0.4">
      <c r="H95" s="6"/>
    </row>
    <row r="96" spans="8:8" ht="15.75" customHeight="1" x14ac:dyDescent="0.4">
      <c r="H96" s="6"/>
    </row>
    <row r="97" spans="8:8" ht="15.75" customHeight="1" x14ac:dyDescent="0.4">
      <c r="H97" s="6"/>
    </row>
    <row r="98" spans="8:8" ht="15.75" customHeight="1" x14ac:dyDescent="0.4">
      <c r="H98" s="6"/>
    </row>
    <row r="99" spans="8:8" ht="15.75" customHeight="1" x14ac:dyDescent="0.4">
      <c r="H99" s="6"/>
    </row>
    <row r="100" spans="8:8" ht="15.75" customHeight="1" x14ac:dyDescent="0.4">
      <c r="H100" s="6"/>
    </row>
    <row r="101" spans="8:8" ht="15.75" customHeight="1" x14ac:dyDescent="0.4">
      <c r="H101" s="6"/>
    </row>
    <row r="102" spans="8:8" ht="15.75" customHeight="1" x14ac:dyDescent="0.4">
      <c r="H102" s="6"/>
    </row>
    <row r="103" spans="8:8" ht="15.75" customHeight="1" x14ac:dyDescent="0.4">
      <c r="H103" s="6"/>
    </row>
    <row r="104" spans="8:8" ht="15.75" customHeight="1" x14ac:dyDescent="0.4">
      <c r="H104" s="6"/>
    </row>
    <row r="105" spans="8:8" ht="15.75" customHeight="1" x14ac:dyDescent="0.4">
      <c r="H105" s="6"/>
    </row>
    <row r="106" spans="8:8" ht="15.75" customHeight="1" x14ac:dyDescent="0.4">
      <c r="H106" s="6"/>
    </row>
    <row r="107" spans="8:8" ht="15.75" customHeight="1" x14ac:dyDescent="0.4">
      <c r="H107" s="6"/>
    </row>
    <row r="108" spans="8:8" ht="15.75" customHeight="1" x14ac:dyDescent="0.4">
      <c r="H108" s="6"/>
    </row>
    <row r="109" spans="8:8" ht="15.75" customHeight="1" x14ac:dyDescent="0.4">
      <c r="H109" s="6"/>
    </row>
    <row r="110" spans="8:8" ht="15.75" customHeight="1" x14ac:dyDescent="0.4">
      <c r="H110" s="6"/>
    </row>
    <row r="111" spans="8:8" ht="15.75" customHeight="1" x14ac:dyDescent="0.4">
      <c r="H111" s="6"/>
    </row>
    <row r="112" spans="8:8" ht="15.75" customHeight="1" x14ac:dyDescent="0.4">
      <c r="H112" s="6"/>
    </row>
    <row r="113" spans="8:8" ht="15.75" customHeight="1" x14ac:dyDescent="0.4">
      <c r="H113" s="6"/>
    </row>
    <row r="114" spans="8:8" ht="15.75" customHeight="1" x14ac:dyDescent="0.4">
      <c r="H114" s="6"/>
    </row>
    <row r="115" spans="8:8" ht="15.75" customHeight="1" x14ac:dyDescent="0.4">
      <c r="H115" s="6"/>
    </row>
    <row r="116" spans="8:8" ht="15.75" customHeight="1" x14ac:dyDescent="0.4">
      <c r="H116" s="6"/>
    </row>
    <row r="117" spans="8:8" ht="15.75" customHeight="1" x14ac:dyDescent="0.4">
      <c r="H117" s="6"/>
    </row>
    <row r="118" spans="8:8" ht="15.75" customHeight="1" x14ac:dyDescent="0.4">
      <c r="H118" s="6"/>
    </row>
    <row r="119" spans="8:8" ht="15.75" customHeight="1" x14ac:dyDescent="0.4">
      <c r="H119" s="6"/>
    </row>
    <row r="120" spans="8:8" ht="15.75" customHeight="1" x14ac:dyDescent="0.4">
      <c r="H120" s="6"/>
    </row>
    <row r="121" spans="8:8" ht="15.75" customHeight="1" x14ac:dyDescent="0.4">
      <c r="H121" s="6"/>
    </row>
    <row r="122" spans="8:8" ht="15.75" customHeight="1" x14ac:dyDescent="0.4">
      <c r="H122" s="6"/>
    </row>
    <row r="123" spans="8:8" ht="15.75" customHeight="1" x14ac:dyDescent="0.4">
      <c r="H123" s="6"/>
    </row>
    <row r="124" spans="8:8" ht="15.75" customHeight="1" x14ac:dyDescent="0.4">
      <c r="H124" s="6"/>
    </row>
    <row r="125" spans="8:8" ht="15.75" customHeight="1" x14ac:dyDescent="0.4">
      <c r="H125" s="6"/>
    </row>
    <row r="126" spans="8:8" ht="15.75" customHeight="1" x14ac:dyDescent="0.4">
      <c r="H126" s="6"/>
    </row>
    <row r="127" spans="8:8" ht="15.75" customHeight="1" x14ac:dyDescent="0.4">
      <c r="H127" s="6"/>
    </row>
    <row r="128" spans="8:8" ht="15.75" customHeight="1" x14ac:dyDescent="0.4">
      <c r="H128" s="6"/>
    </row>
    <row r="129" spans="8:8" ht="15.75" customHeight="1" x14ac:dyDescent="0.4">
      <c r="H129" s="6"/>
    </row>
    <row r="130" spans="8:8" ht="15.75" customHeight="1" x14ac:dyDescent="0.4">
      <c r="H130" s="6"/>
    </row>
    <row r="131" spans="8:8" ht="15.75" customHeight="1" x14ac:dyDescent="0.4">
      <c r="H131" s="6"/>
    </row>
    <row r="132" spans="8:8" ht="15.75" customHeight="1" x14ac:dyDescent="0.4">
      <c r="H132" s="6"/>
    </row>
    <row r="133" spans="8:8" ht="15.75" customHeight="1" x14ac:dyDescent="0.4">
      <c r="H133" s="6"/>
    </row>
    <row r="134" spans="8:8" ht="15.75" customHeight="1" x14ac:dyDescent="0.4">
      <c r="H134" s="6"/>
    </row>
    <row r="135" spans="8:8" ht="15.75" customHeight="1" x14ac:dyDescent="0.4">
      <c r="H135" s="6"/>
    </row>
    <row r="136" spans="8:8" ht="15.75" customHeight="1" x14ac:dyDescent="0.4">
      <c r="H136" s="6"/>
    </row>
    <row r="137" spans="8:8" ht="15.75" customHeight="1" x14ac:dyDescent="0.4">
      <c r="H137" s="6"/>
    </row>
    <row r="138" spans="8:8" ht="15.75" customHeight="1" x14ac:dyDescent="0.4">
      <c r="H138" s="6"/>
    </row>
    <row r="139" spans="8:8" ht="15.75" customHeight="1" x14ac:dyDescent="0.4">
      <c r="H139" s="6"/>
    </row>
    <row r="140" spans="8:8" ht="15.75" customHeight="1" x14ac:dyDescent="0.4">
      <c r="H140" s="6"/>
    </row>
    <row r="141" spans="8:8" ht="15.75" customHeight="1" x14ac:dyDescent="0.4">
      <c r="H141" s="6"/>
    </row>
    <row r="142" spans="8:8" ht="15.75" customHeight="1" x14ac:dyDescent="0.4">
      <c r="H142" s="6"/>
    </row>
    <row r="143" spans="8:8" ht="15.75" customHeight="1" x14ac:dyDescent="0.4">
      <c r="H143" s="6"/>
    </row>
    <row r="144" spans="8:8" ht="15.75" customHeight="1" x14ac:dyDescent="0.4">
      <c r="H144" s="6"/>
    </row>
    <row r="145" spans="8:8" ht="15.75" customHeight="1" x14ac:dyDescent="0.4">
      <c r="H145" s="6"/>
    </row>
    <row r="146" spans="8:8" ht="15.75" customHeight="1" x14ac:dyDescent="0.4">
      <c r="H146" s="6"/>
    </row>
    <row r="147" spans="8:8" ht="15.75" customHeight="1" x14ac:dyDescent="0.4">
      <c r="H147" s="6"/>
    </row>
    <row r="148" spans="8:8" ht="15.75" customHeight="1" x14ac:dyDescent="0.4">
      <c r="H148" s="6"/>
    </row>
    <row r="149" spans="8:8" ht="15.75" customHeight="1" x14ac:dyDescent="0.4">
      <c r="H149" s="6"/>
    </row>
    <row r="150" spans="8:8" ht="15.75" customHeight="1" x14ac:dyDescent="0.4">
      <c r="H150" s="6"/>
    </row>
    <row r="151" spans="8:8" ht="15.75" customHeight="1" x14ac:dyDescent="0.4">
      <c r="H151" s="6"/>
    </row>
    <row r="152" spans="8:8" ht="15.75" customHeight="1" x14ac:dyDescent="0.4">
      <c r="H152" s="6"/>
    </row>
    <row r="153" spans="8:8" ht="15.75" customHeight="1" x14ac:dyDescent="0.4">
      <c r="H153" s="6"/>
    </row>
    <row r="154" spans="8:8" ht="15.75" customHeight="1" x14ac:dyDescent="0.4">
      <c r="H154" s="6"/>
    </row>
    <row r="155" spans="8:8" ht="15.75" customHeight="1" x14ac:dyDescent="0.4">
      <c r="H155" s="6"/>
    </row>
    <row r="156" spans="8:8" ht="15.75" customHeight="1" x14ac:dyDescent="0.4">
      <c r="H156" s="6"/>
    </row>
    <row r="157" spans="8:8" ht="15.75" customHeight="1" x14ac:dyDescent="0.4">
      <c r="H157" s="6"/>
    </row>
    <row r="158" spans="8:8" ht="15.75" customHeight="1" x14ac:dyDescent="0.4">
      <c r="H158" s="6"/>
    </row>
    <row r="159" spans="8:8" ht="15.75" customHeight="1" x14ac:dyDescent="0.4">
      <c r="H159" s="6"/>
    </row>
    <row r="160" spans="8:8" ht="15.75" customHeight="1" x14ac:dyDescent="0.4">
      <c r="H160" s="6"/>
    </row>
    <row r="161" spans="8:8" ht="15.75" customHeight="1" x14ac:dyDescent="0.4">
      <c r="H161" s="6"/>
    </row>
    <row r="162" spans="8:8" ht="15.75" customHeight="1" x14ac:dyDescent="0.4">
      <c r="H162" s="6"/>
    </row>
    <row r="163" spans="8:8" ht="15.75" customHeight="1" x14ac:dyDescent="0.4">
      <c r="H163" s="6"/>
    </row>
    <row r="164" spans="8:8" ht="15.75" customHeight="1" x14ac:dyDescent="0.4">
      <c r="H164" s="6"/>
    </row>
    <row r="165" spans="8:8" ht="15.75" customHeight="1" x14ac:dyDescent="0.4">
      <c r="H165" s="6"/>
    </row>
    <row r="166" spans="8:8" ht="15.75" customHeight="1" x14ac:dyDescent="0.4">
      <c r="H166" s="6"/>
    </row>
    <row r="167" spans="8:8" ht="15.75" customHeight="1" x14ac:dyDescent="0.4">
      <c r="H167" s="6"/>
    </row>
    <row r="168" spans="8:8" ht="15.75" customHeight="1" x14ac:dyDescent="0.4">
      <c r="H168" s="6"/>
    </row>
    <row r="169" spans="8:8" ht="15.75" customHeight="1" x14ac:dyDescent="0.4">
      <c r="H169" s="6"/>
    </row>
    <row r="170" spans="8:8" ht="15.75" customHeight="1" x14ac:dyDescent="0.4">
      <c r="H170" s="6"/>
    </row>
    <row r="171" spans="8:8" ht="15.75" customHeight="1" x14ac:dyDescent="0.4">
      <c r="H171" s="6"/>
    </row>
    <row r="172" spans="8:8" ht="15.75" customHeight="1" x14ac:dyDescent="0.4">
      <c r="H172" s="6"/>
    </row>
    <row r="173" spans="8:8" ht="15.75" customHeight="1" x14ac:dyDescent="0.4">
      <c r="H173" s="6"/>
    </row>
    <row r="174" spans="8:8" ht="15.75" customHeight="1" x14ac:dyDescent="0.4">
      <c r="H174" s="6"/>
    </row>
    <row r="175" spans="8:8" ht="15.75" customHeight="1" x14ac:dyDescent="0.4">
      <c r="H175" s="6"/>
    </row>
    <row r="176" spans="8:8" ht="15.75" customHeight="1" x14ac:dyDescent="0.4">
      <c r="H176" s="6"/>
    </row>
    <row r="177" spans="8:8" ht="15.75" customHeight="1" x14ac:dyDescent="0.4">
      <c r="H177" s="6"/>
    </row>
    <row r="178" spans="8:8" ht="15.75" customHeight="1" x14ac:dyDescent="0.4">
      <c r="H178" s="6"/>
    </row>
    <row r="179" spans="8:8" ht="15.75" customHeight="1" x14ac:dyDescent="0.4">
      <c r="H179" s="6"/>
    </row>
    <row r="180" spans="8:8" ht="15.75" customHeight="1" x14ac:dyDescent="0.4">
      <c r="H180" s="6"/>
    </row>
    <row r="181" spans="8:8" ht="15.75" customHeight="1" x14ac:dyDescent="0.4">
      <c r="H181" s="6"/>
    </row>
    <row r="182" spans="8:8" ht="15.75" customHeight="1" x14ac:dyDescent="0.4">
      <c r="H182" s="6"/>
    </row>
    <row r="183" spans="8:8" ht="15.75" customHeight="1" x14ac:dyDescent="0.4">
      <c r="H183" s="6"/>
    </row>
    <row r="184" spans="8:8" ht="15.75" customHeight="1" x14ac:dyDescent="0.4">
      <c r="H184" s="6"/>
    </row>
    <row r="185" spans="8:8" ht="15.75" customHeight="1" x14ac:dyDescent="0.4">
      <c r="H185" s="6"/>
    </row>
    <row r="186" spans="8:8" ht="15.75" customHeight="1" x14ac:dyDescent="0.4">
      <c r="H186" s="6"/>
    </row>
    <row r="187" spans="8:8" ht="15.75" customHeight="1" x14ac:dyDescent="0.4">
      <c r="H187" s="6"/>
    </row>
    <row r="188" spans="8:8" ht="15.75" customHeight="1" x14ac:dyDescent="0.4">
      <c r="H188" s="6"/>
    </row>
    <row r="189" spans="8:8" ht="15.75" customHeight="1" x14ac:dyDescent="0.4">
      <c r="H189" s="6"/>
    </row>
    <row r="190" spans="8:8" ht="15.75" customHeight="1" x14ac:dyDescent="0.4">
      <c r="H190" s="6"/>
    </row>
    <row r="191" spans="8:8" ht="15.75" customHeight="1" x14ac:dyDescent="0.4">
      <c r="H191" s="6"/>
    </row>
    <row r="192" spans="8:8" ht="15.75" customHeight="1" x14ac:dyDescent="0.4">
      <c r="H192" s="6"/>
    </row>
    <row r="193" spans="8:8" ht="15.75" customHeight="1" x14ac:dyDescent="0.4">
      <c r="H193" s="6"/>
    </row>
    <row r="194" spans="8:8" ht="15.75" customHeight="1" x14ac:dyDescent="0.4">
      <c r="H194" s="6"/>
    </row>
    <row r="195" spans="8:8" ht="15.75" customHeight="1" x14ac:dyDescent="0.4">
      <c r="H195" s="6"/>
    </row>
    <row r="196" spans="8:8" ht="15.75" customHeight="1" x14ac:dyDescent="0.4">
      <c r="H196" s="6"/>
    </row>
    <row r="197" spans="8:8" ht="15.75" customHeight="1" x14ac:dyDescent="0.4">
      <c r="H197" s="6"/>
    </row>
    <row r="198" spans="8:8" ht="15.75" customHeight="1" x14ac:dyDescent="0.4">
      <c r="H198" s="6"/>
    </row>
    <row r="199" spans="8:8" ht="15.75" customHeight="1" x14ac:dyDescent="0.4">
      <c r="H199" s="6"/>
    </row>
    <row r="200" spans="8:8" ht="15.75" customHeight="1" x14ac:dyDescent="0.4">
      <c r="H200" s="6"/>
    </row>
    <row r="201" spans="8:8" ht="15.75" customHeight="1" x14ac:dyDescent="0.4">
      <c r="H201" s="6"/>
    </row>
    <row r="202" spans="8:8" ht="15.75" customHeight="1" x14ac:dyDescent="0.4">
      <c r="H202" s="6"/>
    </row>
    <row r="203" spans="8:8" ht="15.75" customHeight="1" x14ac:dyDescent="0.4">
      <c r="H203" s="6"/>
    </row>
    <row r="204" spans="8:8" ht="15.75" customHeight="1" x14ac:dyDescent="0.4">
      <c r="H204" s="6"/>
    </row>
    <row r="205" spans="8:8" ht="15.75" customHeight="1" x14ac:dyDescent="0.4">
      <c r="H205" s="6"/>
    </row>
    <row r="206" spans="8:8" ht="15.75" customHeight="1" x14ac:dyDescent="0.4">
      <c r="H206" s="6"/>
    </row>
    <row r="207" spans="8:8" ht="15.75" customHeight="1" x14ac:dyDescent="0.4">
      <c r="H207" s="6"/>
    </row>
    <row r="208" spans="8:8" ht="15.75" customHeight="1" x14ac:dyDescent="0.4">
      <c r="H208" s="6"/>
    </row>
    <row r="209" spans="8:8" ht="15.75" customHeight="1" x14ac:dyDescent="0.4">
      <c r="H209" s="6"/>
    </row>
    <row r="210" spans="8:8" ht="15.75" customHeight="1" x14ac:dyDescent="0.4">
      <c r="H210" s="6"/>
    </row>
    <row r="211" spans="8:8" ht="15.75" customHeight="1" x14ac:dyDescent="0.4">
      <c r="H211" s="6"/>
    </row>
    <row r="212" spans="8:8" ht="15.75" customHeight="1" x14ac:dyDescent="0.4">
      <c r="H212" s="6"/>
    </row>
    <row r="213" spans="8:8" ht="15.75" customHeight="1" x14ac:dyDescent="0.4">
      <c r="H213" s="6"/>
    </row>
    <row r="214" spans="8:8" ht="15.75" customHeight="1" x14ac:dyDescent="0.4">
      <c r="H214" s="6"/>
    </row>
    <row r="215" spans="8:8" ht="15.75" customHeight="1" x14ac:dyDescent="0.4">
      <c r="H215" s="6"/>
    </row>
    <row r="216" spans="8:8" ht="15.75" customHeight="1" x14ac:dyDescent="0.4">
      <c r="H216" s="6"/>
    </row>
    <row r="217" spans="8:8" ht="15.75" customHeight="1" x14ac:dyDescent="0.4">
      <c r="H217" s="6"/>
    </row>
    <row r="218" spans="8:8" ht="15.75" customHeight="1" x14ac:dyDescent="0.4">
      <c r="H218" s="6"/>
    </row>
    <row r="219" spans="8:8" ht="15.75" customHeight="1" x14ac:dyDescent="0.4">
      <c r="H219" s="6"/>
    </row>
    <row r="220" spans="8:8" ht="15.75" customHeight="1" x14ac:dyDescent="0.4">
      <c r="H220" s="6"/>
    </row>
    <row r="221" spans="8:8" ht="15.75" customHeight="1" x14ac:dyDescent="0.4">
      <c r="H221" s="6"/>
    </row>
    <row r="222" spans="8:8" ht="15.75" customHeight="1" x14ac:dyDescent="0.4">
      <c r="H222" s="6"/>
    </row>
    <row r="223" spans="8:8" ht="15.75" customHeight="1" x14ac:dyDescent="0.4">
      <c r="H223" s="6"/>
    </row>
    <row r="224" spans="8:8" ht="15.75" customHeight="1" x14ac:dyDescent="0.4">
      <c r="H224" s="6"/>
    </row>
    <row r="225" spans="8:8" ht="15.75" customHeight="1" x14ac:dyDescent="0.4">
      <c r="H225" s="6"/>
    </row>
    <row r="226" spans="8:8" ht="15.75" customHeight="1" x14ac:dyDescent="0.4">
      <c r="H226" s="6"/>
    </row>
    <row r="227" spans="8:8" ht="15.75" customHeight="1" x14ac:dyDescent="0.4">
      <c r="H227" s="6"/>
    </row>
    <row r="228" spans="8:8" ht="15.75" customHeight="1" x14ac:dyDescent="0.4">
      <c r="H228" s="6"/>
    </row>
    <row r="229" spans="8:8" ht="15.75" customHeight="1" x14ac:dyDescent="0.4">
      <c r="H229" s="6"/>
    </row>
    <row r="230" spans="8:8" ht="15.75" customHeight="1" x14ac:dyDescent="0.4">
      <c r="H230" s="6"/>
    </row>
    <row r="231" spans="8:8" ht="15.75" customHeight="1" x14ac:dyDescent="0.4">
      <c r="H231" s="6"/>
    </row>
    <row r="232" spans="8:8" ht="15.75" customHeight="1" x14ac:dyDescent="0.4">
      <c r="H232" s="6"/>
    </row>
    <row r="233" spans="8:8" ht="15.75" customHeight="1" x14ac:dyDescent="0.4">
      <c r="H233" s="6"/>
    </row>
    <row r="234" spans="8:8" ht="15.75" customHeight="1" x14ac:dyDescent="0.4">
      <c r="H234" s="6"/>
    </row>
    <row r="235" spans="8:8" ht="15.75" customHeight="1" x14ac:dyDescent="0.4">
      <c r="H235" s="6"/>
    </row>
    <row r="236" spans="8:8" ht="15.75" customHeight="1" x14ac:dyDescent="0.4">
      <c r="H236" s="6"/>
    </row>
    <row r="237" spans="8:8" ht="15.75" customHeight="1" x14ac:dyDescent="0.4">
      <c r="H237" s="6"/>
    </row>
    <row r="238" spans="8:8" ht="15.75" customHeight="1" x14ac:dyDescent="0.4">
      <c r="H238" s="6"/>
    </row>
    <row r="239" spans="8:8" ht="15.75" customHeight="1" x14ac:dyDescent="0.4">
      <c r="H239" s="6"/>
    </row>
    <row r="240" spans="8:8" ht="15.75" customHeight="1" x14ac:dyDescent="0.4">
      <c r="H240" s="6"/>
    </row>
    <row r="241" spans="8:8" ht="15.75" customHeight="1" x14ac:dyDescent="0.4">
      <c r="H241" s="6"/>
    </row>
    <row r="242" spans="8:8" ht="15.75" customHeight="1" x14ac:dyDescent="0.4">
      <c r="H242" s="6"/>
    </row>
    <row r="243" spans="8:8" ht="15.75" customHeight="1" x14ac:dyDescent="0.4">
      <c r="H243" s="6"/>
    </row>
    <row r="244" spans="8:8" ht="15.75" customHeight="1" x14ac:dyDescent="0.4">
      <c r="H244" s="6"/>
    </row>
    <row r="245" spans="8:8" ht="15.75" customHeight="1" x14ac:dyDescent="0.4">
      <c r="H245" s="6"/>
    </row>
    <row r="246" spans="8:8" ht="15.75" customHeight="1" x14ac:dyDescent="0.4">
      <c r="H246" s="6"/>
    </row>
    <row r="247" spans="8:8" ht="15.75" customHeight="1" x14ac:dyDescent="0.4">
      <c r="H247" s="6"/>
    </row>
    <row r="248" spans="8:8" ht="15.75" customHeight="1" x14ac:dyDescent="0.4">
      <c r="H248" s="6"/>
    </row>
    <row r="249" spans="8:8" ht="15.75" customHeight="1" x14ac:dyDescent="0.4">
      <c r="H249" s="6"/>
    </row>
    <row r="250" spans="8:8" ht="15.75" customHeight="1" x14ac:dyDescent="0.4">
      <c r="H250" s="6"/>
    </row>
    <row r="251" spans="8:8" ht="15.75" customHeight="1" x14ac:dyDescent="0.4">
      <c r="H251" s="6"/>
    </row>
    <row r="252" spans="8:8" ht="15.75" customHeight="1" x14ac:dyDescent="0.4">
      <c r="H252" s="6"/>
    </row>
    <row r="253" spans="8:8" ht="15.75" customHeight="1" x14ac:dyDescent="0.4">
      <c r="H253" s="6"/>
    </row>
    <row r="254" spans="8:8" ht="15.75" customHeight="1" x14ac:dyDescent="0.4">
      <c r="H254" s="6"/>
    </row>
    <row r="255" spans="8:8" ht="15.75" customHeight="1" x14ac:dyDescent="0.4">
      <c r="H255" s="6"/>
    </row>
    <row r="256" spans="8:8" ht="15.75" customHeight="1" x14ac:dyDescent="0.4">
      <c r="H256" s="6"/>
    </row>
    <row r="257" spans="8:8" ht="15.75" customHeight="1" x14ac:dyDescent="0.4">
      <c r="H257" s="6"/>
    </row>
    <row r="258" spans="8:8" ht="15.75" customHeight="1" x14ac:dyDescent="0.4">
      <c r="H258" s="6"/>
    </row>
    <row r="259" spans="8:8" ht="15.75" customHeight="1" x14ac:dyDescent="0.4">
      <c r="H259" s="6"/>
    </row>
    <row r="260" spans="8:8" ht="15.75" customHeight="1" x14ac:dyDescent="0.4">
      <c r="H260" s="6"/>
    </row>
    <row r="261" spans="8:8" ht="15.75" customHeight="1" x14ac:dyDescent="0.4">
      <c r="H261" s="6"/>
    </row>
    <row r="262" spans="8:8" ht="15.75" customHeight="1" x14ac:dyDescent="0.4">
      <c r="H262" s="6"/>
    </row>
    <row r="263" spans="8:8" ht="15.75" customHeight="1" x14ac:dyDescent="0.4">
      <c r="H263" s="6"/>
    </row>
    <row r="264" spans="8:8" ht="15.75" customHeight="1" x14ac:dyDescent="0.4">
      <c r="H264" s="6"/>
    </row>
    <row r="265" spans="8:8" ht="15.75" customHeight="1" x14ac:dyDescent="0.4">
      <c r="H265" s="6"/>
    </row>
    <row r="266" spans="8:8" ht="15.75" customHeight="1" x14ac:dyDescent="0.4">
      <c r="H266" s="6"/>
    </row>
    <row r="267" spans="8:8" ht="15.75" customHeight="1" x14ac:dyDescent="0.4">
      <c r="H267" s="6"/>
    </row>
    <row r="268" spans="8:8" ht="15.75" customHeight="1" x14ac:dyDescent="0.4">
      <c r="H268" s="6"/>
    </row>
    <row r="269" spans="8:8" ht="15.75" customHeight="1" x14ac:dyDescent="0.4">
      <c r="H269" s="6"/>
    </row>
    <row r="270" spans="8:8" ht="15.75" customHeight="1" x14ac:dyDescent="0.4">
      <c r="H270" s="6"/>
    </row>
    <row r="271" spans="8:8" ht="15.75" customHeight="1" x14ac:dyDescent="0.4">
      <c r="H271" s="6"/>
    </row>
    <row r="272" spans="8:8" ht="15.75" customHeight="1" x14ac:dyDescent="0.4">
      <c r="H272" s="6"/>
    </row>
    <row r="273" spans="8:8" ht="15.75" customHeight="1" x14ac:dyDescent="0.4">
      <c r="H273" s="6"/>
    </row>
    <row r="274" spans="8:8" ht="15.75" customHeight="1" x14ac:dyDescent="0.4">
      <c r="H274" s="6"/>
    </row>
    <row r="275" spans="8:8" ht="15.75" customHeight="1" x14ac:dyDescent="0.4">
      <c r="H275" s="6"/>
    </row>
    <row r="276" spans="8:8" ht="15.75" customHeight="1" x14ac:dyDescent="0.4">
      <c r="H276" s="6"/>
    </row>
    <row r="277" spans="8:8" ht="15.75" customHeight="1" x14ac:dyDescent="0.4">
      <c r="H277" s="6"/>
    </row>
    <row r="278" spans="8:8" ht="15.75" customHeight="1" x14ac:dyDescent="0.4">
      <c r="H278" s="6"/>
    </row>
    <row r="279" spans="8:8" ht="15.75" customHeight="1" x14ac:dyDescent="0.4">
      <c r="H279" s="6"/>
    </row>
    <row r="280" spans="8:8" ht="15.75" customHeight="1" x14ac:dyDescent="0.4">
      <c r="H280" s="6"/>
    </row>
    <row r="281" spans="8:8" ht="15.75" customHeight="1" x14ac:dyDescent="0.4">
      <c r="H281" s="6"/>
    </row>
    <row r="282" spans="8:8" ht="15.75" customHeight="1" x14ac:dyDescent="0.4">
      <c r="H282" s="6"/>
    </row>
    <row r="283" spans="8:8" ht="15.75" customHeight="1" x14ac:dyDescent="0.4">
      <c r="H283" s="6"/>
    </row>
    <row r="284" spans="8:8" ht="15.75" customHeight="1" x14ac:dyDescent="0.4">
      <c r="H284" s="6"/>
    </row>
    <row r="285" spans="8:8" ht="15.75" customHeight="1" x14ac:dyDescent="0.4">
      <c r="H285" s="6"/>
    </row>
    <row r="286" spans="8:8" ht="15.75" customHeight="1" x14ac:dyDescent="0.4">
      <c r="H286" s="6"/>
    </row>
    <row r="287" spans="8:8" ht="15.75" customHeight="1" x14ac:dyDescent="0.4">
      <c r="H287" s="6"/>
    </row>
    <row r="288" spans="8:8" ht="15.75" customHeight="1" x14ac:dyDescent="0.4">
      <c r="H288" s="6"/>
    </row>
    <row r="289" spans="8:8" ht="15.75" customHeight="1" x14ac:dyDescent="0.4">
      <c r="H289" s="6"/>
    </row>
    <row r="290" spans="8:8" ht="15.75" customHeight="1" x14ac:dyDescent="0.4">
      <c r="H290" s="6"/>
    </row>
    <row r="291" spans="8:8" ht="15.75" customHeight="1" x14ac:dyDescent="0.4">
      <c r="H291" s="6"/>
    </row>
    <row r="292" spans="8:8" ht="15.75" customHeight="1" x14ac:dyDescent="0.4">
      <c r="H292" s="6"/>
    </row>
    <row r="293" spans="8:8" ht="15.75" customHeight="1" x14ac:dyDescent="0.4">
      <c r="H293" s="6"/>
    </row>
    <row r="294" spans="8:8" ht="15.75" customHeight="1" x14ac:dyDescent="0.4">
      <c r="H294" s="6"/>
    </row>
    <row r="295" spans="8:8" ht="15.75" customHeight="1" x14ac:dyDescent="0.4">
      <c r="H295" s="6"/>
    </row>
    <row r="296" spans="8:8" ht="15.75" customHeight="1" x14ac:dyDescent="0.4">
      <c r="H296" s="6"/>
    </row>
    <row r="297" spans="8:8" ht="15.75" customHeight="1" x14ac:dyDescent="0.4">
      <c r="H297" s="6"/>
    </row>
    <row r="298" spans="8:8" ht="15.75" customHeight="1" x14ac:dyDescent="0.4">
      <c r="H298" s="6"/>
    </row>
    <row r="299" spans="8:8" ht="15.75" customHeight="1" x14ac:dyDescent="0.4">
      <c r="H299" s="6"/>
    </row>
    <row r="300" spans="8:8" ht="15.75" customHeight="1" x14ac:dyDescent="0.4">
      <c r="H300" s="6"/>
    </row>
    <row r="301" spans="8:8" ht="15.75" customHeight="1" x14ac:dyDescent="0.4">
      <c r="H301" s="6"/>
    </row>
    <row r="302" spans="8:8" ht="15.75" customHeight="1" x14ac:dyDescent="0.4">
      <c r="H302" s="6"/>
    </row>
    <row r="303" spans="8:8" ht="15.75" customHeight="1" x14ac:dyDescent="0.4">
      <c r="H303" s="6"/>
    </row>
    <row r="304" spans="8:8" ht="15.75" customHeight="1" x14ac:dyDescent="0.4">
      <c r="H304" s="6"/>
    </row>
    <row r="305" spans="8:8" ht="15.75" customHeight="1" x14ac:dyDescent="0.4">
      <c r="H305" s="6"/>
    </row>
    <row r="306" spans="8:8" ht="15.75" customHeight="1" x14ac:dyDescent="0.4">
      <c r="H306" s="6"/>
    </row>
    <row r="307" spans="8:8" ht="15.75" customHeight="1" x14ac:dyDescent="0.4">
      <c r="H307" s="6"/>
    </row>
    <row r="308" spans="8:8" ht="15.75" customHeight="1" x14ac:dyDescent="0.4">
      <c r="H308" s="6"/>
    </row>
    <row r="309" spans="8:8" ht="15.75" customHeight="1" x14ac:dyDescent="0.4">
      <c r="H309" s="6"/>
    </row>
    <row r="310" spans="8:8" ht="15.75" customHeight="1" x14ac:dyDescent="0.4">
      <c r="H310" s="6"/>
    </row>
    <row r="311" spans="8:8" ht="15.75" customHeight="1" x14ac:dyDescent="0.4">
      <c r="H311" s="6"/>
    </row>
    <row r="312" spans="8:8" ht="15.75" customHeight="1" x14ac:dyDescent="0.4">
      <c r="H312" s="6"/>
    </row>
    <row r="313" spans="8:8" ht="15.75" customHeight="1" x14ac:dyDescent="0.4">
      <c r="H313" s="6"/>
    </row>
    <row r="314" spans="8:8" ht="15.75" customHeight="1" x14ac:dyDescent="0.4">
      <c r="H314" s="6"/>
    </row>
    <row r="315" spans="8:8" ht="15.75" customHeight="1" x14ac:dyDescent="0.4">
      <c r="H315" s="6"/>
    </row>
    <row r="316" spans="8:8" ht="15.75" customHeight="1" x14ac:dyDescent="0.4">
      <c r="H316" s="6"/>
    </row>
    <row r="317" spans="8:8" ht="15.75" customHeight="1" x14ac:dyDescent="0.4">
      <c r="H317" s="6"/>
    </row>
    <row r="318" spans="8:8" ht="15.75" customHeight="1" x14ac:dyDescent="0.4">
      <c r="H318" s="6"/>
    </row>
    <row r="319" spans="8:8" ht="15.75" customHeight="1" x14ac:dyDescent="0.4">
      <c r="H319" s="6"/>
    </row>
    <row r="320" spans="8:8" ht="15.75" customHeight="1" x14ac:dyDescent="0.4">
      <c r="H320" s="6"/>
    </row>
    <row r="321" spans="8:8" ht="15.75" customHeight="1" x14ac:dyDescent="0.4">
      <c r="H321" s="6"/>
    </row>
    <row r="322" spans="8:8" ht="15.75" customHeight="1" x14ac:dyDescent="0.4">
      <c r="H322" s="6"/>
    </row>
    <row r="323" spans="8:8" ht="15.75" customHeight="1" x14ac:dyDescent="0.4">
      <c r="H323" s="6"/>
    </row>
    <row r="324" spans="8:8" ht="15.75" customHeight="1" x14ac:dyDescent="0.4">
      <c r="H324" s="6"/>
    </row>
    <row r="325" spans="8:8" ht="15.75" customHeight="1" x14ac:dyDescent="0.4">
      <c r="H325" s="6"/>
    </row>
    <row r="326" spans="8:8" ht="15.75" customHeight="1" x14ac:dyDescent="0.4">
      <c r="H326" s="6"/>
    </row>
    <row r="327" spans="8:8" ht="15.75" customHeight="1" x14ac:dyDescent="0.4">
      <c r="H327" s="6"/>
    </row>
    <row r="328" spans="8:8" ht="15.75" customHeight="1" x14ac:dyDescent="0.4">
      <c r="H328" s="6"/>
    </row>
    <row r="329" spans="8:8" ht="15.75" customHeight="1" x14ac:dyDescent="0.4">
      <c r="H329" s="6"/>
    </row>
    <row r="330" spans="8:8" ht="15.75" customHeight="1" x14ac:dyDescent="0.4">
      <c r="H330" s="6"/>
    </row>
    <row r="331" spans="8:8" ht="15.75" customHeight="1" x14ac:dyDescent="0.4">
      <c r="H331" s="6"/>
    </row>
    <row r="332" spans="8:8" ht="15.75" customHeight="1" x14ac:dyDescent="0.4">
      <c r="H332" s="6"/>
    </row>
    <row r="333" spans="8:8" ht="15.75" customHeight="1" x14ac:dyDescent="0.4">
      <c r="H333" s="6"/>
    </row>
    <row r="334" spans="8:8" ht="15.75" customHeight="1" x14ac:dyDescent="0.4">
      <c r="H334" s="6"/>
    </row>
    <row r="335" spans="8:8" ht="15.75" customHeight="1" x14ac:dyDescent="0.4">
      <c r="H335" s="6"/>
    </row>
    <row r="336" spans="8:8" ht="15.75" customHeight="1" x14ac:dyDescent="0.4">
      <c r="H336" s="6"/>
    </row>
    <row r="337" spans="8:8" ht="15.75" customHeight="1" x14ac:dyDescent="0.4">
      <c r="H337" s="6"/>
    </row>
    <row r="338" spans="8:8" ht="15.75" customHeight="1" x14ac:dyDescent="0.4">
      <c r="H338" s="6"/>
    </row>
    <row r="339" spans="8:8" ht="15.75" customHeight="1" x14ac:dyDescent="0.4">
      <c r="H339" s="6"/>
    </row>
    <row r="340" spans="8:8" ht="15.75" customHeight="1" x14ac:dyDescent="0.4">
      <c r="H340" s="6"/>
    </row>
    <row r="341" spans="8:8" ht="15.75" customHeight="1" x14ac:dyDescent="0.4">
      <c r="H341" s="6"/>
    </row>
    <row r="342" spans="8:8" ht="15.75" customHeight="1" x14ac:dyDescent="0.4">
      <c r="H342" s="6"/>
    </row>
    <row r="343" spans="8:8" ht="15.75" customHeight="1" x14ac:dyDescent="0.4">
      <c r="H343" s="6"/>
    </row>
    <row r="344" spans="8:8" ht="15.75" customHeight="1" x14ac:dyDescent="0.4">
      <c r="H344" s="6"/>
    </row>
    <row r="345" spans="8:8" ht="15.75" customHeight="1" x14ac:dyDescent="0.4">
      <c r="H345" s="6"/>
    </row>
    <row r="346" spans="8:8" ht="15.75" customHeight="1" x14ac:dyDescent="0.4">
      <c r="H346" s="6"/>
    </row>
    <row r="347" spans="8:8" ht="15.75" customHeight="1" x14ac:dyDescent="0.4">
      <c r="H347" s="6"/>
    </row>
    <row r="348" spans="8:8" ht="15.75" customHeight="1" x14ac:dyDescent="0.4">
      <c r="H348" s="6"/>
    </row>
    <row r="349" spans="8:8" ht="15.75" customHeight="1" x14ac:dyDescent="0.4">
      <c r="H349" s="6"/>
    </row>
    <row r="350" spans="8:8" ht="15.75" customHeight="1" x14ac:dyDescent="0.4">
      <c r="H350" s="6"/>
    </row>
    <row r="351" spans="8:8" ht="15.75" customHeight="1" x14ac:dyDescent="0.4">
      <c r="H351" s="6"/>
    </row>
    <row r="352" spans="8:8" ht="15.75" customHeight="1" x14ac:dyDescent="0.4">
      <c r="H352" s="6"/>
    </row>
    <row r="353" spans="8:8" ht="15.75" customHeight="1" x14ac:dyDescent="0.4">
      <c r="H353" s="6"/>
    </row>
    <row r="354" spans="8:8" ht="15.75" customHeight="1" x14ac:dyDescent="0.4">
      <c r="H354" s="6"/>
    </row>
    <row r="355" spans="8:8" ht="15.75" customHeight="1" x14ac:dyDescent="0.4">
      <c r="H355" s="6"/>
    </row>
    <row r="356" spans="8:8" ht="15.75" customHeight="1" x14ac:dyDescent="0.4">
      <c r="H356" s="6"/>
    </row>
    <row r="357" spans="8:8" ht="15.75" customHeight="1" x14ac:dyDescent="0.4">
      <c r="H357" s="6"/>
    </row>
    <row r="358" spans="8:8" ht="15.75" customHeight="1" x14ac:dyDescent="0.4">
      <c r="H358" s="6"/>
    </row>
    <row r="359" spans="8:8" ht="15.75" customHeight="1" x14ac:dyDescent="0.4">
      <c r="H359" s="6"/>
    </row>
    <row r="360" spans="8:8" ht="15.75" customHeight="1" x14ac:dyDescent="0.4">
      <c r="H360" s="6"/>
    </row>
    <row r="361" spans="8:8" ht="15.75" customHeight="1" x14ac:dyDescent="0.4">
      <c r="H361" s="6"/>
    </row>
    <row r="362" spans="8:8" ht="15.75" customHeight="1" x14ac:dyDescent="0.4">
      <c r="H362" s="6"/>
    </row>
    <row r="363" spans="8:8" ht="15.75" customHeight="1" x14ac:dyDescent="0.4">
      <c r="H363" s="6"/>
    </row>
    <row r="364" spans="8:8" ht="15.75" customHeight="1" x14ac:dyDescent="0.4">
      <c r="H364" s="6"/>
    </row>
    <row r="365" spans="8:8" ht="15.75" customHeight="1" x14ac:dyDescent="0.4">
      <c r="H365" s="6"/>
    </row>
    <row r="366" spans="8:8" ht="15.75" customHeight="1" x14ac:dyDescent="0.4">
      <c r="H366" s="6"/>
    </row>
    <row r="367" spans="8:8" ht="15.75" customHeight="1" x14ac:dyDescent="0.4">
      <c r="H367" s="6"/>
    </row>
    <row r="368" spans="8:8" ht="15.75" customHeight="1" x14ac:dyDescent="0.4">
      <c r="H368" s="6"/>
    </row>
    <row r="369" spans="8:8" ht="15.75" customHeight="1" x14ac:dyDescent="0.4">
      <c r="H369" s="6"/>
    </row>
    <row r="370" spans="8:8" ht="15.75" customHeight="1" x14ac:dyDescent="0.4">
      <c r="H370" s="6"/>
    </row>
    <row r="371" spans="8:8" ht="15.75" customHeight="1" x14ac:dyDescent="0.4">
      <c r="H371" s="6"/>
    </row>
    <row r="372" spans="8:8" ht="15.75" customHeight="1" x14ac:dyDescent="0.4">
      <c r="H372" s="6"/>
    </row>
    <row r="373" spans="8:8" ht="15.75" customHeight="1" x14ac:dyDescent="0.4">
      <c r="H373" s="6"/>
    </row>
    <row r="374" spans="8:8" ht="15.75" customHeight="1" x14ac:dyDescent="0.4">
      <c r="H374" s="6"/>
    </row>
    <row r="375" spans="8:8" ht="15.75" customHeight="1" x14ac:dyDescent="0.4">
      <c r="H375" s="6"/>
    </row>
    <row r="376" spans="8:8" ht="15.75" customHeight="1" x14ac:dyDescent="0.4">
      <c r="H376" s="6"/>
    </row>
    <row r="377" spans="8:8" ht="15.75" customHeight="1" x14ac:dyDescent="0.4">
      <c r="H377" s="6"/>
    </row>
    <row r="378" spans="8:8" ht="15.75" customHeight="1" x14ac:dyDescent="0.4">
      <c r="H378" s="6"/>
    </row>
    <row r="379" spans="8:8" ht="15.75" customHeight="1" x14ac:dyDescent="0.4">
      <c r="H379" s="6"/>
    </row>
    <row r="380" spans="8:8" ht="15.75" customHeight="1" x14ac:dyDescent="0.4">
      <c r="H380" s="6"/>
    </row>
    <row r="381" spans="8:8" ht="15.75" customHeight="1" x14ac:dyDescent="0.4">
      <c r="H381" s="6"/>
    </row>
    <row r="382" spans="8:8" ht="15.75" customHeight="1" x14ac:dyDescent="0.4">
      <c r="H382" s="6"/>
    </row>
    <row r="383" spans="8:8" ht="15.75" customHeight="1" x14ac:dyDescent="0.4">
      <c r="H383" s="6"/>
    </row>
    <row r="384" spans="8:8" ht="15.75" customHeight="1" x14ac:dyDescent="0.4">
      <c r="H384" s="6"/>
    </row>
    <row r="385" spans="8:8" ht="15.75" customHeight="1" x14ac:dyDescent="0.4">
      <c r="H385" s="6"/>
    </row>
    <row r="386" spans="8:8" ht="15.75" customHeight="1" x14ac:dyDescent="0.4">
      <c r="H386" s="6"/>
    </row>
    <row r="387" spans="8:8" ht="15.75" customHeight="1" x14ac:dyDescent="0.4">
      <c r="H387" s="6"/>
    </row>
    <row r="388" spans="8:8" ht="15.75" customHeight="1" x14ac:dyDescent="0.4">
      <c r="H388" s="6"/>
    </row>
    <row r="389" spans="8:8" ht="15.75" customHeight="1" x14ac:dyDescent="0.4">
      <c r="H389" s="6"/>
    </row>
    <row r="390" spans="8:8" ht="15.75" customHeight="1" x14ac:dyDescent="0.4">
      <c r="H390" s="6"/>
    </row>
    <row r="391" spans="8:8" ht="15.75" customHeight="1" x14ac:dyDescent="0.4">
      <c r="H391" s="6"/>
    </row>
    <row r="392" spans="8:8" ht="15.75" customHeight="1" x14ac:dyDescent="0.4">
      <c r="H392" s="6"/>
    </row>
    <row r="393" spans="8:8" ht="15.75" customHeight="1" x14ac:dyDescent="0.4">
      <c r="H393" s="6"/>
    </row>
    <row r="394" spans="8:8" ht="15.75" customHeight="1" x14ac:dyDescent="0.4">
      <c r="H394" s="6"/>
    </row>
    <row r="395" spans="8:8" ht="15.75" customHeight="1" x14ac:dyDescent="0.4">
      <c r="H395" s="6"/>
    </row>
    <row r="396" spans="8:8" ht="15.75" customHeight="1" x14ac:dyDescent="0.4">
      <c r="H396" s="6"/>
    </row>
    <row r="397" spans="8:8" ht="15.75" customHeight="1" x14ac:dyDescent="0.4">
      <c r="H397" s="6"/>
    </row>
    <row r="398" spans="8:8" ht="15.75" customHeight="1" x14ac:dyDescent="0.4">
      <c r="H398" s="6"/>
    </row>
    <row r="399" spans="8:8" ht="15.75" customHeight="1" x14ac:dyDescent="0.4">
      <c r="H399" s="6"/>
    </row>
    <row r="400" spans="8:8" ht="15.75" customHeight="1" x14ac:dyDescent="0.4">
      <c r="H400" s="6"/>
    </row>
    <row r="401" spans="8:8" ht="15.75" customHeight="1" x14ac:dyDescent="0.4">
      <c r="H401" s="6"/>
    </row>
    <row r="402" spans="8:8" ht="15.75" customHeight="1" x14ac:dyDescent="0.4">
      <c r="H402" s="6"/>
    </row>
    <row r="403" spans="8:8" ht="15.75" customHeight="1" x14ac:dyDescent="0.4">
      <c r="H403" s="6"/>
    </row>
    <row r="404" spans="8:8" ht="15.75" customHeight="1" x14ac:dyDescent="0.4">
      <c r="H404" s="6"/>
    </row>
    <row r="405" spans="8:8" ht="15.75" customHeight="1" x14ac:dyDescent="0.4">
      <c r="H405" s="6"/>
    </row>
    <row r="406" spans="8:8" ht="15.75" customHeight="1" x14ac:dyDescent="0.4">
      <c r="H406" s="6"/>
    </row>
    <row r="407" spans="8:8" ht="15.75" customHeight="1" x14ac:dyDescent="0.4">
      <c r="H407" s="6"/>
    </row>
    <row r="408" spans="8:8" ht="15.75" customHeight="1" x14ac:dyDescent="0.4">
      <c r="H408" s="6"/>
    </row>
    <row r="409" spans="8:8" ht="15.75" customHeight="1" x14ac:dyDescent="0.4">
      <c r="H409" s="6"/>
    </row>
    <row r="410" spans="8:8" ht="15.75" customHeight="1" x14ac:dyDescent="0.4">
      <c r="H410" s="6"/>
    </row>
    <row r="411" spans="8:8" ht="15.75" customHeight="1" x14ac:dyDescent="0.4">
      <c r="H411" s="6"/>
    </row>
    <row r="412" spans="8:8" ht="15.75" customHeight="1" x14ac:dyDescent="0.4">
      <c r="H412" s="6"/>
    </row>
    <row r="413" spans="8:8" ht="15.75" customHeight="1" x14ac:dyDescent="0.4">
      <c r="H413" s="6"/>
    </row>
    <row r="414" spans="8:8" ht="15.75" customHeight="1" x14ac:dyDescent="0.4">
      <c r="H414" s="6"/>
    </row>
    <row r="415" spans="8:8" ht="15.75" customHeight="1" x14ac:dyDescent="0.4">
      <c r="H415" s="6"/>
    </row>
    <row r="416" spans="8:8" ht="15.75" customHeight="1" x14ac:dyDescent="0.4">
      <c r="H416" s="6"/>
    </row>
    <row r="417" spans="8:8" ht="15.75" customHeight="1" x14ac:dyDescent="0.4">
      <c r="H417" s="6"/>
    </row>
    <row r="418" spans="8:8" ht="15.75" customHeight="1" x14ac:dyDescent="0.4">
      <c r="H418" s="6"/>
    </row>
    <row r="419" spans="8:8" ht="15.75" customHeight="1" x14ac:dyDescent="0.4">
      <c r="H419" s="6"/>
    </row>
    <row r="420" spans="8:8" ht="15.75" customHeight="1" x14ac:dyDescent="0.4">
      <c r="H420" s="6"/>
    </row>
    <row r="421" spans="8:8" ht="15.75" customHeight="1" x14ac:dyDescent="0.4">
      <c r="H421" s="6"/>
    </row>
    <row r="422" spans="8:8" ht="15.75" customHeight="1" x14ac:dyDescent="0.4">
      <c r="H422" s="6"/>
    </row>
    <row r="423" spans="8:8" ht="15.75" customHeight="1" x14ac:dyDescent="0.4">
      <c r="H423" s="6"/>
    </row>
    <row r="424" spans="8:8" ht="15.75" customHeight="1" x14ac:dyDescent="0.4">
      <c r="H424" s="6"/>
    </row>
    <row r="425" spans="8:8" ht="15.75" customHeight="1" x14ac:dyDescent="0.4">
      <c r="H425" s="6"/>
    </row>
    <row r="426" spans="8:8" ht="15.75" customHeight="1" x14ac:dyDescent="0.4">
      <c r="H426" s="6"/>
    </row>
    <row r="427" spans="8:8" ht="15.75" customHeight="1" x14ac:dyDescent="0.4">
      <c r="H427" s="6"/>
    </row>
    <row r="428" spans="8:8" ht="15.75" customHeight="1" x14ac:dyDescent="0.4">
      <c r="H428" s="6"/>
    </row>
    <row r="429" spans="8:8" ht="15.75" customHeight="1" x14ac:dyDescent="0.4">
      <c r="H429" s="6"/>
    </row>
    <row r="430" spans="8:8" ht="15.75" customHeight="1" x14ac:dyDescent="0.4">
      <c r="H430" s="6"/>
    </row>
    <row r="431" spans="8:8" ht="15.75" customHeight="1" x14ac:dyDescent="0.4">
      <c r="H431" s="6"/>
    </row>
    <row r="432" spans="8:8" ht="15.75" customHeight="1" x14ac:dyDescent="0.4">
      <c r="H432" s="6"/>
    </row>
    <row r="433" spans="8:8" ht="15.75" customHeight="1" x14ac:dyDescent="0.4">
      <c r="H433" s="6"/>
    </row>
    <row r="434" spans="8:8" ht="15.75" customHeight="1" x14ac:dyDescent="0.4">
      <c r="H434" s="6"/>
    </row>
    <row r="435" spans="8:8" ht="15.75" customHeight="1" x14ac:dyDescent="0.4">
      <c r="H435" s="6"/>
    </row>
    <row r="436" spans="8:8" ht="15.75" customHeight="1" x14ac:dyDescent="0.4">
      <c r="H436" s="6"/>
    </row>
    <row r="437" spans="8:8" ht="15.75" customHeight="1" x14ac:dyDescent="0.4">
      <c r="H437" s="6"/>
    </row>
    <row r="438" spans="8:8" ht="15.75" customHeight="1" x14ac:dyDescent="0.4">
      <c r="H438" s="6"/>
    </row>
    <row r="439" spans="8:8" ht="15.75" customHeight="1" x14ac:dyDescent="0.4">
      <c r="H439" s="6"/>
    </row>
    <row r="440" spans="8:8" ht="15.75" customHeight="1" x14ac:dyDescent="0.4">
      <c r="H440" s="6"/>
    </row>
    <row r="441" spans="8:8" ht="15.75" customHeight="1" x14ac:dyDescent="0.4">
      <c r="H441" s="6"/>
    </row>
    <row r="442" spans="8:8" ht="15.75" customHeight="1" x14ac:dyDescent="0.4">
      <c r="H442" s="6"/>
    </row>
    <row r="443" spans="8:8" ht="15.75" customHeight="1" x14ac:dyDescent="0.4">
      <c r="H443" s="6"/>
    </row>
    <row r="444" spans="8:8" ht="15.75" customHeight="1" x14ac:dyDescent="0.4">
      <c r="H444" s="6"/>
    </row>
    <row r="445" spans="8:8" ht="15.75" customHeight="1" x14ac:dyDescent="0.4">
      <c r="H445" s="6"/>
    </row>
    <row r="446" spans="8:8" ht="15.75" customHeight="1" x14ac:dyDescent="0.4">
      <c r="H446" s="6"/>
    </row>
    <row r="447" spans="8:8" ht="15.75" customHeight="1" x14ac:dyDescent="0.4">
      <c r="H447" s="6"/>
    </row>
    <row r="448" spans="8:8" ht="15.75" customHeight="1" x14ac:dyDescent="0.4">
      <c r="H448" s="6"/>
    </row>
    <row r="449" spans="8:8" ht="15.75" customHeight="1" x14ac:dyDescent="0.4">
      <c r="H449" s="6"/>
    </row>
    <row r="450" spans="8:8" ht="15.75" customHeight="1" x14ac:dyDescent="0.4">
      <c r="H450" s="6"/>
    </row>
    <row r="451" spans="8:8" ht="15.75" customHeight="1" x14ac:dyDescent="0.4">
      <c r="H451" s="6"/>
    </row>
    <row r="452" spans="8:8" ht="15.75" customHeight="1" x14ac:dyDescent="0.4">
      <c r="H452" s="6"/>
    </row>
    <row r="453" spans="8:8" ht="15.75" customHeight="1" x14ac:dyDescent="0.4">
      <c r="H453" s="6"/>
    </row>
    <row r="454" spans="8:8" ht="15.75" customHeight="1" x14ac:dyDescent="0.4">
      <c r="H454" s="6"/>
    </row>
    <row r="455" spans="8:8" ht="15.75" customHeight="1" x14ac:dyDescent="0.4">
      <c r="H455" s="6"/>
    </row>
    <row r="456" spans="8:8" ht="15.75" customHeight="1" x14ac:dyDescent="0.4">
      <c r="H456" s="6"/>
    </row>
    <row r="457" spans="8:8" ht="15.75" customHeight="1" x14ac:dyDescent="0.4">
      <c r="H457" s="6"/>
    </row>
    <row r="458" spans="8:8" ht="15.75" customHeight="1" x14ac:dyDescent="0.4">
      <c r="H458" s="6"/>
    </row>
    <row r="459" spans="8:8" ht="15.75" customHeight="1" x14ac:dyDescent="0.4">
      <c r="H459" s="6"/>
    </row>
    <row r="460" spans="8:8" ht="15.75" customHeight="1" x14ac:dyDescent="0.4">
      <c r="H460" s="6"/>
    </row>
    <row r="461" spans="8:8" ht="15.75" customHeight="1" x14ac:dyDescent="0.4">
      <c r="H461" s="6"/>
    </row>
    <row r="462" spans="8:8" ht="15.75" customHeight="1" x14ac:dyDescent="0.4">
      <c r="H462" s="6"/>
    </row>
    <row r="463" spans="8:8" ht="15.75" customHeight="1" x14ac:dyDescent="0.4">
      <c r="H463" s="6"/>
    </row>
    <row r="464" spans="8:8" ht="15.75" customHeight="1" x14ac:dyDescent="0.4">
      <c r="H464" s="6"/>
    </row>
    <row r="465" spans="8:8" ht="15.75" customHeight="1" x14ac:dyDescent="0.4">
      <c r="H465" s="6"/>
    </row>
    <row r="466" spans="8:8" ht="15.75" customHeight="1" x14ac:dyDescent="0.4">
      <c r="H466" s="6"/>
    </row>
    <row r="467" spans="8:8" ht="15.75" customHeight="1" x14ac:dyDescent="0.4">
      <c r="H467" s="6"/>
    </row>
    <row r="468" spans="8:8" ht="15.75" customHeight="1" x14ac:dyDescent="0.4">
      <c r="H468" s="6"/>
    </row>
    <row r="469" spans="8:8" ht="15.75" customHeight="1" x14ac:dyDescent="0.4">
      <c r="H469" s="6"/>
    </row>
    <row r="470" spans="8:8" ht="15.75" customHeight="1" x14ac:dyDescent="0.4">
      <c r="H470" s="6"/>
    </row>
    <row r="471" spans="8:8" ht="15.75" customHeight="1" x14ac:dyDescent="0.4">
      <c r="H471" s="6"/>
    </row>
    <row r="472" spans="8:8" ht="15.75" customHeight="1" x14ac:dyDescent="0.4">
      <c r="H472" s="6"/>
    </row>
    <row r="473" spans="8:8" ht="15.75" customHeight="1" x14ac:dyDescent="0.4">
      <c r="H473" s="6"/>
    </row>
    <row r="474" spans="8:8" ht="15.75" customHeight="1" x14ac:dyDescent="0.4">
      <c r="H474" s="6"/>
    </row>
    <row r="475" spans="8:8" ht="15.75" customHeight="1" x14ac:dyDescent="0.4">
      <c r="H475" s="6"/>
    </row>
    <row r="476" spans="8:8" ht="15.75" customHeight="1" x14ac:dyDescent="0.4">
      <c r="H476" s="6"/>
    </row>
    <row r="477" spans="8:8" ht="15.75" customHeight="1" x14ac:dyDescent="0.4">
      <c r="H477" s="6"/>
    </row>
    <row r="478" spans="8:8" ht="15.75" customHeight="1" x14ac:dyDescent="0.4">
      <c r="H478" s="6"/>
    </row>
    <row r="479" spans="8:8" ht="15.75" customHeight="1" x14ac:dyDescent="0.4">
      <c r="H479" s="6"/>
    </row>
    <row r="480" spans="8:8" ht="15.75" customHeight="1" x14ac:dyDescent="0.4">
      <c r="H480" s="6"/>
    </row>
    <row r="481" spans="8:8" ht="15.75" customHeight="1" x14ac:dyDescent="0.4">
      <c r="H481" s="6"/>
    </row>
    <row r="482" spans="8:8" ht="15.75" customHeight="1" x14ac:dyDescent="0.4">
      <c r="H482" s="6"/>
    </row>
    <row r="483" spans="8:8" ht="15.75" customHeight="1" x14ac:dyDescent="0.4">
      <c r="H483" s="6"/>
    </row>
    <row r="484" spans="8:8" ht="15.75" customHeight="1" x14ac:dyDescent="0.4">
      <c r="H484" s="6"/>
    </row>
    <row r="485" spans="8:8" ht="15.75" customHeight="1" x14ac:dyDescent="0.4">
      <c r="H485" s="6"/>
    </row>
    <row r="486" spans="8:8" ht="15.75" customHeight="1" x14ac:dyDescent="0.4">
      <c r="H486" s="6"/>
    </row>
    <row r="487" spans="8:8" ht="15.75" customHeight="1" x14ac:dyDescent="0.4">
      <c r="H487" s="6"/>
    </row>
    <row r="488" spans="8:8" ht="15.75" customHeight="1" x14ac:dyDescent="0.4">
      <c r="H488" s="6"/>
    </row>
    <row r="489" spans="8:8" ht="15.75" customHeight="1" x14ac:dyDescent="0.4">
      <c r="H489" s="6"/>
    </row>
    <row r="490" spans="8:8" ht="15.75" customHeight="1" x14ac:dyDescent="0.4">
      <c r="H490" s="6"/>
    </row>
    <row r="491" spans="8:8" ht="15.75" customHeight="1" x14ac:dyDescent="0.4">
      <c r="H491" s="6"/>
    </row>
    <row r="492" spans="8:8" ht="15.75" customHeight="1" x14ac:dyDescent="0.4">
      <c r="H492" s="6"/>
    </row>
    <row r="493" spans="8:8" ht="15.75" customHeight="1" x14ac:dyDescent="0.4">
      <c r="H493" s="6"/>
    </row>
    <row r="494" spans="8:8" ht="15.75" customHeight="1" x14ac:dyDescent="0.4">
      <c r="H494" s="6"/>
    </row>
    <row r="495" spans="8:8" ht="15.75" customHeight="1" x14ac:dyDescent="0.4">
      <c r="H495" s="6"/>
    </row>
    <row r="496" spans="8:8" ht="15.75" customHeight="1" x14ac:dyDescent="0.4">
      <c r="H496" s="6"/>
    </row>
    <row r="497" spans="8:8" ht="15.75" customHeight="1" x14ac:dyDescent="0.4">
      <c r="H497" s="6"/>
    </row>
    <row r="498" spans="8:8" ht="15.75" customHeight="1" x14ac:dyDescent="0.4">
      <c r="H498" s="6"/>
    </row>
    <row r="499" spans="8:8" ht="15.75" customHeight="1" x14ac:dyDescent="0.4">
      <c r="H499" s="6"/>
    </row>
    <row r="500" spans="8:8" ht="15.75" customHeight="1" x14ac:dyDescent="0.4">
      <c r="H500" s="6"/>
    </row>
    <row r="501" spans="8:8" ht="15.75" customHeight="1" x14ac:dyDescent="0.4">
      <c r="H501" s="6"/>
    </row>
    <row r="502" spans="8:8" ht="15.75" customHeight="1" x14ac:dyDescent="0.4">
      <c r="H502" s="6"/>
    </row>
    <row r="503" spans="8:8" ht="15.75" customHeight="1" x14ac:dyDescent="0.4">
      <c r="H503" s="6"/>
    </row>
    <row r="504" spans="8:8" ht="15.75" customHeight="1" x14ac:dyDescent="0.4">
      <c r="H504" s="6"/>
    </row>
    <row r="505" spans="8:8" ht="15.75" customHeight="1" x14ac:dyDescent="0.4">
      <c r="H505" s="6"/>
    </row>
    <row r="506" spans="8:8" ht="15.75" customHeight="1" x14ac:dyDescent="0.4">
      <c r="H506" s="6"/>
    </row>
    <row r="507" spans="8:8" ht="15.75" customHeight="1" x14ac:dyDescent="0.4">
      <c r="H507" s="6"/>
    </row>
    <row r="508" spans="8:8" ht="15.75" customHeight="1" x14ac:dyDescent="0.4">
      <c r="H508" s="6"/>
    </row>
    <row r="509" spans="8:8" ht="15.75" customHeight="1" x14ac:dyDescent="0.4">
      <c r="H509" s="6"/>
    </row>
    <row r="510" spans="8:8" ht="15.75" customHeight="1" x14ac:dyDescent="0.4">
      <c r="H510" s="6"/>
    </row>
    <row r="511" spans="8:8" ht="15.75" customHeight="1" x14ac:dyDescent="0.4">
      <c r="H511" s="6"/>
    </row>
    <row r="512" spans="8:8" ht="15.75" customHeight="1" x14ac:dyDescent="0.4">
      <c r="H512" s="6"/>
    </row>
    <row r="513" spans="8:8" ht="15.75" customHeight="1" x14ac:dyDescent="0.4">
      <c r="H513" s="6"/>
    </row>
    <row r="514" spans="8:8" ht="15.75" customHeight="1" x14ac:dyDescent="0.4">
      <c r="H514" s="6"/>
    </row>
    <row r="515" spans="8:8" ht="15.75" customHeight="1" x14ac:dyDescent="0.4">
      <c r="H515" s="6"/>
    </row>
    <row r="516" spans="8:8" ht="15.75" customHeight="1" x14ac:dyDescent="0.4">
      <c r="H516" s="6"/>
    </row>
    <row r="517" spans="8:8" ht="15.75" customHeight="1" x14ac:dyDescent="0.4">
      <c r="H517" s="6"/>
    </row>
    <row r="518" spans="8:8" ht="15.75" customHeight="1" x14ac:dyDescent="0.4">
      <c r="H518" s="6"/>
    </row>
    <row r="519" spans="8:8" ht="15.75" customHeight="1" x14ac:dyDescent="0.4">
      <c r="H519" s="6"/>
    </row>
    <row r="520" spans="8:8" ht="15.75" customHeight="1" x14ac:dyDescent="0.4">
      <c r="H520" s="6"/>
    </row>
    <row r="521" spans="8:8" ht="15.75" customHeight="1" x14ac:dyDescent="0.4">
      <c r="H521" s="6"/>
    </row>
    <row r="522" spans="8:8" ht="15.75" customHeight="1" x14ac:dyDescent="0.4">
      <c r="H522" s="6"/>
    </row>
    <row r="523" spans="8:8" ht="15.75" customHeight="1" x14ac:dyDescent="0.4">
      <c r="H523" s="6"/>
    </row>
    <row r="524" spans="8:8" ht="15.75" customHeight="1" x14ac:dyDescent="0.4">
      <c r="H524" s="6"/>
    </row>
    <row r="525" spans="8:8" ht="15.75" customHeight="1" x14ac:dyDescent="0.4">
      <c r="H525" s="6"/>
    </row>
    <row r="526" spans="8:8" ht="15.75" customHeight="1" x14ac:dyDescent="0.4">
      <c r="H526" s="6"/>
    </row>
    <row r="527" spans="8:8" ht="15.75" customHeight="1" x14ac:dyDescent="0.4">
      <c r="H527" s="6"/>
    </row>
    <row r="528" spans="8:8" ht="15.75" customHeight="1" x14ac:dyDescent="0.4">
      <c r="H528" s="6"/>
    </row>
    <row r="529" spans="8:8" ht="15.75" customHeight="1" x14ac:dyDescent="0.4">
      <c r="H529" s="6"/>
    </row>
    <row r="530" spans="8:8" ht="15.75" customHeight="1" x14ac:dyDescent="0.4">
      <c r="H530" s="6"/>
    </row>
    <row r="531" spans="8:8" ht="15.75" customHeight="1" x14ac:dyDescent="0.4">
      <c r="H531" s="6"/>
    </row>
    <row r="532" spans="8:8" ht="15.75" customHeight="1" x14ac:dyDescent="0.4">
      <c r="H532" s="6"/>
    </row>
    <row r="533" spans="8:8" ht="15.75" customHeight="1" x14ac:dyDescent="0.4">
      <c r="H533" s="6"/>
    </row>
    <row r="534" spans="8:8" ht="15.75" customHeight="1" x14ac:dyDescent="0.4">
      <c r="H534" s="6"/>
    </row>
    <row r="535" spans="8:8" ht="15.75" customHeight="1" x14ac:dyDescent="0.4">
      <c r="H535" s="6"/>
    </row>
    <row r="536" spans="8:8" ht="15.75" customHeight="1" x14ac:dyDescent="0.4">
      <c r="H536" s="6"/>
    </row>
    <row r="537" spans="8:8" ht="15.75" customHeight="1" x14ac:dyDescent="0.4">
      <c r="H537" s="6"/>
    </row>
    <row r="538" spans="8:8" ht="15.75" customHeight="1" x14ac:dyDescent="0.4">
      <c r="H538" s="6"/>
    </row>
    <row r="539" spans="8:8" ht="15.75" customHeight="1" x14ac:dyDescent="0.4">
      <c r="H539" s="6"/>
    </row>
    <row r="540" spans="8:8" ht="15.75" customHeight="1" x14ac:dyDescent="0.4">
      <c r="H540" s="6"/>
    </row>
    <row r="541" spans="8:8" ht="15.75" customHeight="1" x14ac:dyDescent="0.4">
      <c r="H541" s="6"/>
    </row>
    <row r="542" spans="8:8" ht="15.75" customHeight="1" x14ac:dyDescent="0.4">
      <c r="H542" s="6"/>
    </row>
    <row r="543" spans="8:8" ht="15.75" customHeight="1" x14ac:dyDescent="0.4">
      <c r="H543" s="6"/>
    </row>
    <row r="544" spans="8:8" ht="15.75" customHeight="1" x14ac:dyDescent="0.4">
      <c r="H544" s="6"/>
    </row>
    <row r="545" spans="8:8" ht="15.75" customHeight="1" x14ac:dyDescent="0.4">
      <c r="H545" s="6"/>
    </row>
    <row r="546" spans="8:8" ht="15.75" customHeight="1" x14ac:dyDescent="0.4">
      <c r="H546" s="6"/>
    </row>
    <row r="547" spans="8:8" ht="15.75" customHeight="1" x14ac:dyDescent="0.4">
      <c r="H547" s="6"/>
    </row>
    <row r="548" spans="8:8" ht="15.75" customHeight="1" x14ac:dyDescent="0.4">
      <c r="H548" s="6"/>
    </row>
    <row r="549" spans="8:8" ht="15.75" customHeight="1" x14ac:dyDescent="0.4">
      <c r="H549" s="6"/>
    </row>
    <row r="550" spans="8:8" ht="15.75" customHeight="1" x14ac:dyDescent="0.4">
      <c r="H550" s="6"/>
    </row>
    <row r="551" spans="8:8" ht="15.75" customHeight="1" x14ac:dyDescent="0.4">
      <c r="H551" s="6"/>
    </row>
    <row r="552" spans="8:8" ht="15.75" customHeight="1" x14ac:dyDescent="0.4">
      <c r="H552" s="6"/>
    </row>
    <row r="553" spans="8:8" ht="15.75" customHeight="1" x14ac:dyDescent="0.4">
      <c r="H553" s="6"/>
    </row>
    <row r="554" spans="8:8" ht="15.75" customHeight="1" x14ac:dyDescent="0.4">
      <c r="H554" s="6"/>
    </row>
    <row r="555" spans="8:8" ht="15.75" customHeight="1" x14ac:dyDescent="0.4">
      <c r="H555" s="6"/>
    </row>
    <row r="556" spans="8:8" ht="15.75" customHeight="1" x14ac:dyDescent="0.4">
      <c r="H556" s="6"/>
    </row>
    <row r="557" spans="8:8" ht="15.75" customHeight="1" x14ac:dyDescent="0.4">
      <c r="H557" s="6"/>
    </row>
    <row r="558" spans="8:8" ht="15.75" customHeight="1" x14ac:dyDescent="0.4">
      <c r="H558" s="6"/>
    </row>
    <row r="559" spans="8:8" ht="15.75" customHeight="1" x14ac:dyDescent="0.4">
      <c r="H559" s="6"/>
    </row>
    <row r="560" spans="8:8" ht="15.75" customHeight="1" x14ac:dyDescent="0.4">
      <c r="H560" s="6"/>
    </row>
    <row r="561" spans="8:8" ht="15.75" customHeight="1" x14ac:dyDescent="0.4">
      <c r="H561" s="6"/>
    </row>
    <row r="562" spans="8:8" ht="15.75" customHeight="1" x14ac:dyDescent="0.4">
      <c r="H562" s="6"/>
    </row>
    <row r="563" spans="8:8" ht="15.75" customHeight="1" x14ac:dyDescent="0.4">
      <c r="H563" s="6"/>
    </row>
    <row r="564" spans="8:8" ht="15.75" customHeight="1" x14ac:dyDescent="0.4">
      <c r="H564" s="6"/>
    </row>
    <row r="565" spans="8:8" ht="15.75" customHeight="1" x14ac:dyDescent="0.4">
      <c r="H565" s="6"/>
    </row>
    <row r="566" spans="8:8" ht="15.75" customHeight="1" x14ac:dyDescent="0.4">
      <c r="H566" s="6"/>
    </row>
    <row r="567" spans="8:8" ht="15.75" customHeight="1" x14ac:dyDescent="0.4">
      <c r="H567" s="6"/>
    </row>
    <row r="568" spans="8:8" ht="15.75" customHeight="1" x14ac:dyDescent="0.4">
      <c r="H568" s="6"/>
    </row>
    <row r="569" spans="8:8" ht="15.75" customHeight="1" x14ac:dyDescent="0.4">
      <c r="H569" s="6"/>
    </row>
    <row r="570" spans="8:8" ht="15.75" customHeight="1" x14ac:dyDescent="0.4">
      <c r="H570" s="6"/>
    </row>
    <row r="571" spans="8:8" ht="15.75" customHeight="1" x14ac:dyDescent="0.4">
      <c r="H571" s="6"/>
    </row>
    <row r="572" spans="8:8" ht="15.75" customHeight="1" x14ac:dyDescent="0.4">
      <c r="H572" s="6"/>
    </row>
    <row r="573" spans="8:8" ht="15.75" customHeight="1" x14ac:dyDescent="0.4">
      <c r="H573" s="6"/>
    </row>
    <row r="574" spans="8:8" ht="15.75" customHeight="1" x14ac:dyDescent="0.4">
      <c r="H574" s="6"/>
    </row>
    <row r="575" spans="8:8" ht="15.75" customHeight="1" x14ac:dyDescent="0.4">
      <c r="H575" s="6"/>
    </row>
    <row r="576" spans="8:8" ht="15.75" customHeight="1" x14ac:dyDescent="0.4">
      <c r="H576" s="6"/>
    </row>
    <row r="577" spans="8:8" ht="15.75" customHeight="1" x14ac:dyDescent="0.4">
      <c r="H577" s="6"/>
    </row>
    <row r="578" spans="8:8" ht="15.75" customHeight="1" x14ac:dyDescent="0.4">
      <c r="H578" s="6"/>
    </row>
    <row r="579" spans="8:8" ht="15.75" customHeight="1" x14ac:dyDescent="0.4">
      <c r="H579" s="6"/>
    </row>
    <row r="580" spans="8:8" ht="15.75" customHeight="1" x14ac:dyDescent="0.4">
      <c r="H580" s="6"/>
    </row>
    <row r="581" spans="8:8" ht="15.75" customHeight="1" x14ac:dyDescent="0.4">
      <c r="H581" s="6"/>
    </row>
    <row r="582" spans="8:8" ht="15.75" customHeight="1" x14ac:dyDescent="0.4">
      <c r="H582" s="6"/>
    </row>
    <row r="583" spans="8:8" ht="15.75" customHeight="1" x14ac:dyDescent="0.4">
      <c r="H583" s="6"/>
    </row>
    <row r="584" spans="8:8" ht="15.75" customHeight="1" x14ac:dyDescent="0.4">
      <c r="H584" s="6"/>
    </row>
    <row r="585" spans="8:8" ht="15.75" customHeight="1" x14ac:dyDescent="0.4">
      <c r="H585" s="6"/>
    </row>
    <row r="586" spans="8:8" ht="15.75" customHeight="1" x14ac:dyDescent="0.4">
      <c r="H586" s="6"/>
    </row>
    <row r="587" spans="8:8" ht="15.75" customHeight="1" x14ac:dyDescent="0.4">
      <c r="H587" s="6"/>
    </row>
    <row r="588" spans="8:8" ht="15.75" customHeight="1" x14ac:dyDescent="0.4">
      <c r="H588" s="6"/>
    </row>
    <row r="589" spans="8:8" ht="15.75" customHeight="1" x14ac:dyDescent="0.4">
      <c r="H589" s="6"/>
    </row>
    <row r="590" spans="8:8" ht="15.75" customHeight="1" x14ac:dyDescent="0.4">
      <c r="H590" s="6"/>
    </row>
    <row r="591" spans="8:8" ht="15.75" customHeight="1" x14ac:dyDescent="0.4">
      <c r="H591" s="6"/>
    </row>
    <row r="592" spans="8:8" ht="15.75" customHeight="1" x14ac:dyDescent="0.4">
      <c r="H592" s="6"/>
    </row>
    <row r="593" spans="8:8" ht="15.75" customHeight="1" x14ac:dyDescent="0.4">
      <c r="H593" s="6"/>
    </row>
    <row r="594" spans="8:8" ht="15.75" customHeight="1" x14ac:dyDescent="0.4">
      <c r="H594" s="6"/>
    </row>
    <row r="595" spans="8:8" ht="15.75" customHeight="1" x14ac:dyDescent="0.4">
      <c r="H595" s="6"/>
    </row>
    <row r="596" spans="8:8" ht="15.75" customHeight="1" x14ac:dyDescent="0.4">
      <c r="H596" s="6"/>
    </row>
    <row r="597" spans="8:8" ht="15.75" customHeight="1" x14ac:dyDescent="0.4">
      <c r="H597" s="6"/>
    </row>
    <row r="598" spans="8:8" ht="15.75" customHeight="1" x14ac:dyDescent="0.4">
      <c r="H598" s="6"/>
    </row>
    <row r="599" spans="8:8" ht="15.75" customHeight="1" x14ac:dyDescent="0.4">
      <c r="H599" s="6"/>
    </row>
    <row r="600" spans="8:8" ht="15.75" customHeight="1" x14ac:dyDescent="0.4">
      <c r="H600" s="6"/>
    </row>
    <row r="601" spans="8:8" ht="15.75" customHeight="1" x14ac:dyDescent="0.4">
      <c r="H601" s="6"/>
    </row>
    <row r="602" spans="8:8" ht="15.75" customHeight="1" x14ac:dyDescent="0.4">
      <c r="H602" s="6"/>
    </row>
    <row r="603" spans="8:8" ht="15.75" customHeight="1" x14ac:dyDescent="0.4">
      <c r="H603" s="6"/>
    </row>
    <row r="604" spans="8:8" ht="15.75" customHeight="1" x14ac:dyDescent="0.4">
      <c r="H604" s="6"/>
    </row>
    <row r="605" spans="8:8" ht="15.75" customHeight="1" x14ac:dyDescent="0.4">
      <c r="H605" s="6"/>
    </row>
    <row r="606" spans="8:8" ht="15.75" customHeight="1" x14ac:dyDescent="0.4">
      <c r="H606" s="6"/>
    </row>
    <row r="607" spans="8:8" ht="15.75" customHeight="1" x14ac:dyDescent="0.4">
      <c r="H607" s="6"/>
    </row>
    <row r="608" spans="8:8" ht="15.75" customHeight="1" x14ac:dyDescent="0.4">
      <c r="H608" s="6"/>
    </row>
    <row r="609" spans="8:8" ht="15.75" customHeight="1" x14ac:dyDescent="0.4">
      <c r="H609" s="6"/>
    </row>
    <row r="610" spans="8:8" ht="15.75" customHeight="1" x14ac:dyDescent="0.4">
      <c r="H610" s="6"/>
    </row>
    <row r="611" spans="8:8" ht="15.75" customHeight="1" x14ac:dyDescent="0.4">
      <c r="H611" s="6"/>
    </row>
    <row r="612" spans="8:8" ht="15.75" customHeight="1" x14ac:dyDescent="0.4">
      <c r="H612" s="6"/>
    </row>
    <row r="613" spans="8:8" ht="15.75" customHeight="1" x14ac:dyDescent="0.4">
      <c r="H613" s="6"/>
    </row>
    <row r="614" spans="8:8" ht="15.75" customHeight="1" x14ac:dyDescent="0.4">
      <c r="H614" s="6"/>
    </row>
    <row r="615" spans="8:8" ht="15.75" customHeight="1" x14ac:dyDescent="0.4">
      <c r="H615" s="6"/>
    </row>
    <row r="616" spans="8:8" ht="15.75" customHeight="1" x14ac:dyDescent="0.4">
      <c r="H616" s="6"/>
    </row>
    <row r="617" spans="8:8" ht="15.75" customHeight="1" x14ac:dyDescent="0.4">
      <c r="H617" s="6"/>
    </row>
    <row r="618" spans="8:8" ht="15.75" customHeight="1" x14ac:dyDescent="0.4">
      <c r="H618" s="6"/>
    </row>
    <row r="619" spans="8:8" ht="15.75" customHeight="1" x14ac:dyDescent="0.4">
      <c r="H619" s="6"/>
    </row>
    <row r="620" spans="8:8" ht="15.75" customHeight="1" x14ac:dyDescent="0.4">
      <c r="H620" s="6"/>
    </row>
    <row r="621" spans="8:8" ht="15.75" customHeight="1" x14ac:dyDescent="0.4">
      <c r="H621" s="6"/>
    </row>
    <row r="622" spans="8:8" ht="15.75" customHeight="1" x14ac:dyDescent="0.4">
      <c r="H622" s="6"/>
    </row>
    <row r="623" spans="8:8" ht="15.75" customHeight="1" x14ac:dyDescent="0.4">
      <c r="H623" s="6"/>
    </row>
    <row r="624" spans="8:8" ht="15.75" customHeight="1" x14ac:dyDescent="0.4">
      <c r="H624" s="6"/>
    </row>
    <row r="625" spans="8:8" ht="15.75" customHeight="1" x14ac:dyDescent="0.4">
      <c r="H625" s="6"/>
    </row>
    <row r="626" spans="8:8" ht="15.75" customHeight="1" x14ac:dyDescent="0.4">
      <c r="H626" s="6"/>
    </row>
    <row r="627" spans="8:8" ht="15.75" customHeight="1" x14ac:dyDescent="0.4">
      <c r="H627" s="6"/>
    </row>
    <row r="628" spans="8:8" ht="15.75" customHeight="1" x14ac:dyDescent="0.4">
      <c r="H628" s="6"/>
    </row>
    <row r="629" spans="8:8" ht="15.75" customHeight="1" x14ac:dyDescent="0.4">
      <c r="H629" s="6"/>
    </row>
    <row r="630" spans="8:8" ht="15.75" customHeight="1" x14ac:dyDescent="0.4">
      <c r="H630" s="6"/>
    </row>
    <row r="631" spans="8:8" ht="15.75" customHeight="1" x14ac:dyDescent="0.4">
      <c r="H631" s="6"/>
    </row>
    <row r="632" spans="8:8" ht="15.75" customHeight="1" x14ac:dyDescent="0.4">
      <c r="H632" s="6"/>
    </row>
    <row r="633" spans="8:8" ht="15.75" customHeight="1" x14ac:dyDescent="0.4">
      <c r="H633" s="6"/>
    </row>
    <row r="634" spans="8:8" ht="15.75" customHeight="1" x14ac:dyDescent="0.4">
      <c r="H634" s="6"/>
    </row>
    <row r="635" spans="8:8" ht="15.75" customHeight="1" x14ac:dyDescent="0.4">
      <c r="H635" s="6"/>
    </row>
    <row r="636" spans="8:8" ht="15.75" customHeight="1" x14ac:dyDescent="0.4">
      <c r="H636" s="6"/>
    </row>
    <row r="637" spans="8:8" ht="15.75" customHeight="1" x14ac:dyDescent="0.4">
      <c r="H637" s="6"/>
    </row>
    <row r="638" spans="8:8" ht="15.75" customHeight="1" x14ac:dyDescent="0.4">
      <c r="H638" s="6"/>
    </row>
    <row r="639" spans="8:8" ht="15.75" customHeight="1" x14ac:dyDescent="0.4">
      <c r="H639" s="6"/>
    </row>
    <row r="640" spans="8:8" ht="15.75" customHeight="1" x14ac:dyDescent="0.4">
      <c r="H640" s="6"/>
    </row>
    <row r="641" spans="8:8" ht="15.75" customHeight="1" x14ac:dyDescent="0.4">
      <c r="H641" s="6"/>
    </row>
    <row r="642" spans="8:8" ht="15.75" customHeight="1" x14ac:dyDescent="0.4">
      <c r="H642" s="6"/>
    </row>
    <row r="643" spans="8:8" ht="15.75" customHeight="1" x14ac:dyDescent="0.4">
      <c r="H643" s="6"/>
    </row>
    <row r="644" spans="8:8" ht="15.75" customHeight="1" x14ac:dyDescent="0.4">
      <c r="H644" s="6"/>
    </row>
    <row r="645" spans="8:8" ht="15.75" customHeight="1" x14ac:dyDescent="0.4">
      <c r="H645" s="6"/>
    </row>
    <row r="646" spans="8:8" ht="15.75" customHeight="1" x14ac:dyDescent="0.4">
      <c r="H646" s="6"/>
    </row>
    <row r="647" spans="8:8" ht="15.75" customHeight="1" x14ac:dyDescent="0.4">
      <c r="H647" s="6"/>
    </row>
    <row r="648" spans="8:8" ht="15.75" customHeight="1" x14ac:dyDescent="0.4">
      <c r="H648" s="6"/>
    </row>
    <row r="649" spans="8:8" ht="15.75" customHeight="1" x14ac:dyDescent="0.4">
      <c r="H649" s="6"/>
    </row>
    <row r="650" spans="8:8" ht="15.75" customHeight="1" x14ac:dyDescent="0.4">
      <c r="H650" s="6"/>
    </row>
    <row r="651" spans="8:8" ht="15.75" customHeight="1" x14ac:dyDescent="0.4">
      <c r="H651" s="6"/>
    </row>
    <row r="652" spans="8:8" ht="15.75" customHeight="1" x14ac:dyDescent="0.4">
      <c r="H652" s="6"/>
    </row>
    <row r="653" spans="8:8" ht="15.75" customHeight="1" x14ac:dyDescent="0.4">
      <c r="H653" s="6"/>
    </row>
    <row r="654" spans="8:8" ht="15.75" customHeight="1" x14ac:dyDescent="0.4">
      <c r="H654" s="6"/>
    </row>
    <row r="655" spans="8:8" ht="15.75" customHeight="1" x14ac:dyDescent="0.4">
      <c r="H655" s="6"/>
    </row>
    <row r="656" spans="8:8" ht="15.75" customHeight="1" x14ac:dyDescent="0.4">
      <c r="H656" s="6"/>
    </row>
    <row r="657" spans="8:8" ht="15.75" customHeight="1" x14ac:dyDescent="0.4">
      <c r="H657" s="6"/>
    </row>
    <row r="658" spans="8:8" ht="15.75" customHeight="1" x14ac:dyDescent="0.4">
      <c r="H658" s="6"/>
    </row>
    <row r="659" spans="8:8" ht="15.75" customHeight="1" x14ac:dyDescent="0.4">
      <c r="H659" s="6"/>
    </row>
    <row r="660" spans="8:8" ht="15.75" customHeight="1" x14ac:dyDescent="0.4">
      <c r="H660" s="6"/>
    </row>
    <row r="661" spans="8:8" ht="15.75" customHeight="1" x14ac:dyDescent="0.4">
      <c r="H661" s="6"/>
    </row>
    <row r="662" spans="8:8" ht="15.75" customHeight="1" x14ac:dyDescent="0.4">
      <c r="H662" s="6"/>
    </row>
    <row r="663" spans="8:8" ht="15.75" customHeight="1" x14ac:dyDescent="0.4">
      <c r="H663" s="6"/>
    </row>
    <row r="664" spans="8:8" ht="15.75" customHeight="1" x14ac:dyDescent="0.4">
      <c r="H664" s="6"/>
    </row>
    <row r="665" spans="8:8" ht="15.75" customHeight="1" x14ac:dyDescent="0.4">
      <c r="H665" s="6"/>
    </row>
    <row r="666" spans="8:8" ht="15.75" customHeight="1" x14ac:dyDescent="0.4">
      <c r="H666" s="6"/>
    </row>
    <row r="667" spans="8:8" ht="15.75" customHeight="1" x14ac:dyDescent="0.4">
      <c r="H667" s="6"/>
    </row>
    <row r="668" spans="8:8" ht="15.75" customHeight="1" x14ac:dyDescent="0.4">
      <c r="H668" s="6"/>
    </row>
    <row r="669" spans="8:8" ht="15.75" customHeight="1" x14ac:dyDescent="0.4">
      <c r="H669" s="6"/>
    </row>
    <row r="670" spans="8:8" ht="15.75" customHeight="1" x14ac:dyDescent="0.4">
      <c r="H670" s="6"/>
    </row>
    <row r="671" spans="8:8" ht="15.75" customHeight="1" x14ac:dyDescent="0.4">
      <c r="H671" s="6"/>
    </row>
    <row r="672" spans="8:8" ht="15.75" customHeight="1" x14ac:dyDescent="0.4">
      <c r="H672" s="6"/>
    </row>
    <row r="673" spans="8:8" ht="15.75" customHeight="1" x14ac:dyDescent="0.4">
      <c r="H673" s="6"/>
    </row>
    <row r="674" spans="8:8" ht="15.75" customHeight="1" x14ac:dyDescent="0.4">
      <c r="H674" s="6"/>
    </row>
    <row r="675" spans="8:8" ht="15.75" customHeight="1" x14ac:dyDescent="0.4">
      <c r="H675" s="6"/>
    </row>
    <row r="676" spans="8:8" ht="15.75" customHeight="1" x14ac:dyDescent="0.4">
      <c r="H676" s="6"/>
    </row>
    <row r="677" spans="8:8" ht="15.75" customHeight="1" x14ac:dyDescent="0.4">
      <c r="H677" s="6"/>
    </row>
    <row r="678" spans="8:8" ht="15.75" customHeight="1" x14ac:dyDescent="0.4">
      <c r="H678" s="6"/>
    </row>
    <row r="679" spans="8:8" ht="15.75" customHeight="1" x14ac:dyDescent="0.4">
      <c r="H679" s="6"/>
    </row>
    <row r="680" spans="8:8" ht="15.75" customHeight="1" x14ac:dyDescent="0.4">
      <c r="H680" s="6"/>
    </row>
    <row r="681" spans="8:8" ht="15.75" customHeight="1" x14ac:dyDescent="0.4">
      <c r="H681" s="6"/>
    </row>
    <row r="682" spans="8:8" ht="15.75" customHeight="1" x14ac:dyDescent="0.4">
      <c r="H682" s="6"/>
    </row>
    <row r="683" spans="8:8" ht="15.75" customHeight="1" x14ac:dyDescent="0.4">
      <c r="H683" s="6"/>
    </row>
    <row r="684" spans="8:8" ht="15.75" customHeight="1" x14ac:dyDescent="0.4">
      <c r="H684" s="6"/>
    </row>
    <row r="685" spans="8:8" ht="15.75" customHeight="1" x14ac:dyDescent="0.4">
      <c r="H685" s="6"/>
    </row>
    <row r="686" spans="8:8" ht="15.75" customHeight="1" x14ac:dyDescent="0.4">
      <c r="H686" s="6"/>
    </row>
    <row r="687" spans="8:8" ht="15.75" customHeight="1" x14ac:dyDescent="0.4">
      <c r="H687" s="6"/>
    </row>
    <row r="688" spans="8:8" ht="15.75" customHeight="1" x14ac:dyDescent="0.4">
      <c r="H688" s="6"/>
    </row>
    <row r="689" spans="8:8" ht="15.75" customHeight="1" x14ac:dyDescent="0.4">
      <c r="H689" s="6"/>
    </row>
    <row r="690" spans="8:8" ht="15.75" customHeight="1" x14ac:dyDescent="0.4">
      <c r="H690" s="6"/>
    </row>
    <row r="691" spans="8:8" ht="15.75" customHeight="1" x14ac:dyDescent="0.4">
      <c r="H691" s="6"/>
    </row>
    <row r="692" spans="8:8" ht="15.75" customHeight="1" x14ac:dyDescent="0.4">
      <c r="H692" s="6"/>
    </row>
    <row r="693" spans="8:8" ht="15.75" customHeight="1" x14ac:dyDescent="0.4">
      <c r="H693" s="6"/>
    </row>
    <row r="694" spans="8:8" ht="15.75" customHeight="1" x14ac:dyDescent="0.4">
      <c r="H694" s="6"/>
    </row>
    <row r="695" spans="8:8" ht="15.75" customHeight="1" x14ac:dyDescent="0.4">
      <c r="H695" s="6"/>
    </row>
    <row r="696" spans="8:8" ht="15.75" customHeight="1" x14ac:dyDescent="0.4">
      <c r="H696" s="6"/>
    </row>
    <row r="697" spans="8:8" ht="15.75" customHeight="1" x14ac:dyDescent="0.4">
      <c r="H697" s="6"/>
    </row>
    <row r="698" spans="8:8" ht="15.75" customHeight="1" x14ac:dyDescent="0.4">
      <c r="H698" s="6"/>
    </row>
    <row r="699" spans="8:8" ht="15.75" customHeight="1" x14ac:dyDescent="0.4">
      <c r="H699" s="6"/>
    </row>
    <row r="700" spans="8:8" ht="15.75" customHeight="1" x14ac:dyDescent="0.4">
      <c r="H700" s="6"/>
    </row>
    <row r="701" spans="8:8" ht="15.75" customHeight="1" x14ac:dyDescent="0.4">
      <c r="H701" s="6"/>
    </row>
    <row r="702" spans="8:8" ht="15.75" customHeight="1" x14ac:dyDescent="0.4">
      <c r="H702" s="6"/>
    </row>
    <row r="703" spans="8:8" ht="15.75" customHeight="1" x14ac:dyDescent="0.4">
      <c r="H703" s="6"/>
    </row>
    <row r="704" spans="8:8" ht="15.75" customHeight="1" x14ac:dyDescent="0.4">
      <c r="H704" s="6"/>
    </row>
    <row r="705" spans="8:8" ht="15.75" customHeight="1" x14ac:dyDescent="0.4">
      <c r="H705" s="6"/>
    </row>
    <row r="706" spans="8:8" ht="15.75" customHeight="1" x14ac:dyDescent="0.4">
      <c r="H706" s="6"/>
    </row>
    <row r="707" spans="8:8" ht="15.75" customHeight="1" x14ac:dyDescent="0.4">
      <c r="H707" s="6"/>
    </row>
    <row r="708" spans="8:8" ht="15.75" customHeight="1" x14ac:dyDescent="0.4">
      <c r="H708" s="6"/>
    </row>
    <row r="709" spans="8:8" ht="15.75" customHeight="1" x14ac:dyDescent="0.4">
      <c r="H709" s="6"/>
    </row>
    <row r="710" spans="8:8" ht="15.75" customHeight="1" x14ac:dyDescent="0.4">
      <c r="H710" s="6"/>
    </row>
    <row r="711" spans="8:8" ht="15.75" customHeight="1" x14ac:dyDescent="0.4">
      <c r="H711" s="6"/>
    </row>
    <row r="712" spans="8:8" ht="15.75" customHeight="1" x14ac:dyDescent="0.4">
      <c r="H712" s="6"/>
    </row>
    <row r="713" spans="8:8" ht="15.75" customHeight="1" x14ac:dyDescent="0.4">
      <c r="H713" s="6"/>
    </row>
    <row r="714" spans="8:8" ht="15.75" customHeight="1" x14ac:dyDescent="0.4">
      <c r="H714" s="6"/>
    </row>
    <row r="715" spans="8:8" ht="15.75" customHeight="1" x14ac:dyDescent="0.4">
      <c r="H715" s="6"/>
    </row>
    <row r="716" spans="8:8" ht="15.75" customHeight="1" x14ac:dyDescent="0.4">
      <c r="H716" s="6"/>
    </row>
    <row r="717" spans="8:8" ht="15.75" customHeight="1" x14ac:dyDescent="0.4">
      <c r="H717" s="6"/>
    </row>
    <row r="718" spans="8:8" ht="15.75" customHeight="1" x14ac:dyDescent="0.4">
      <c r="H718" s="6"/>
    </row>
    <row r="719" spans="8:8" ht="15.75" customHeight="1" x14ac:dyDescent="0.4">
      <c r="H719" s="6"/>
    </row>
    <row r="720" spans="8:8" ht="15.75" customHeight="1" x14ac:dyDescent="0.4">
      <c r="H720" s="6"/>
    </row>
    <row r="721" spans="8:8" ht="15.75" customHeight="1" x14ac:dyDescent="0.4">
      <c r="H721" s="6"/>
    </row>
    <row r="722" spans="8:8" ht="15.75" customHeight="1" x14ac:dyDescent="0.4">
      <c r="H722" s="6"/>
    </row>
    <row r="723" spans="8:8" ht="15.75" customHeight="1" x14ac:dyDescent="0.4">
      <c r="H723" s="6"/>
    </row>
    <row r="724" spans="8:8" ht="15.75" customHeight="1" x14ac:dyDescent="0.4">
      <c r="H724" s="6"/>
    </row>
    <row r="725" spans="8:8" ht="15.75" customHeight="1" x14ac:dyDescent="0.4">
      <c r="H725" s="6"/>
    </row>
    <row r="726" spans="8:8" ht="15.75" customHeight="1" x14ac:dyDescent="0.4">
      <c r="H726" s="6"/>
    </row>
    <row r="727" spans="8:8" ht="15.75" customHeight="1" x14ac:dyDescent="0.4">
      <c r="H727" s="6"/>
    </row>
    <row r="728" spans="8:8" ht="15.75" customHeight="1" x14ac:dyDescent="0.4">
      <c r="H728" s="6"/>
    </row>
    <row r="729" spans="8:8" ht="15.75" customHeight="1" x14ac:dyDescent="0.4">
      <c r="H729" s="6"/>
    </row>
    <row r="730" spans="8:8" ht="15.75" customHeight="1" x14ac:dyDescent="0.4">
      <c r="H730" s="6"/>
    </row>
    <row r="731" spans="8:8" ht="15.75" customHeight="1" x14ac:dyDescent="0.4">
      <c r="H731" s="6"/>
    </row>
    <row r="732" spans="8:8" ht="15.75" customHeight="1" x14ac:dyDescent="0.4">
      <c r="H732" s="6"/>
    </row>
    <row r="733" spans="8:8" ht="15.75" customHeight="1" x14ac:dyDescent="0.4">
      <c r="H733" s="6"/>
    </row>
    <row r="734" spans="8:8" ht="15.75" customHeight="1" x14ac:dyDescent="0.4">
      <c r="H734" s="6"/>
    </row>
    <row r="735" spans="8:8" ht="15.75" customHeight="1" x14ac:dyDescent="0.4">
      <c r="H735" s="6"/>
    </row>
    <row r="736" spans="8:8" ht="15.75" customHeight="1" x14ac:dyDescent="0.4">
      <c r="H736" s="6"/>
    </row>
    <row r="737" spans="8:8" ht="15.75" customHeight="1" x14ac:dyDescent="0.4">
      <c r="H737" s="6"/>
    </row>
    <row r="738" spans="8:8" ht="15.75" customHeight="1" x14ac:dyDescent="0.4">
      <c r="H738" s="6"/>
    </row>
    <row r="739" spans="8:8" ht="15.75" customHeight="1" x14ac:dyDescent="0.4">
      <c r="H739" s="6"/>
    </row>
    <row r="740" spans="8:8" ht="15.75" customHeight="1" x14ac:dyDescent="0.4">
      <c r="H740" s="6"/>
    </row>
    <row r="741" spans="8:8" ht="15.75" customHeight="1" x14ac:dyDescent="0.4">
      <c r="H741" s="6"/>
    </row>
    <row r="742" spans="8:8" ht="15.75" customHeight="1" x14ac:dyDescent="0.4">
      <c r="H742" s="6"/>
    </row>
    <row r="743" spans="8:8" ht="15.75" customHeight="1" x14ac:dyDescent="0.4">
      <c r="H743" s="6"/>
    </row>
    <row r="744" spans="8:8" ht="15.75" customHeight="1" x14ac:dyDescent="0.4">
      <c r="H744" s="6"/>
    </row>
    <row r="745" spans="8:8" ht="15.75" customHeight="1" x14ac:dyDescent="0.4">
      <c r="H745" s="6"/>
    </row>
    <row r="746" spans="8:8" ht="15.75" customHeight="1" x14ac:dyDescent="0.4">
      <c r="H746" s="6"/>
    </row>
    <row r="747" spans="8:8" ht="15.75" customHeight="1" x14ac:dyDescent="0.4">
      <c r="H747" s="6"/>
    </row>
    <row r="748" spans="8:8" ht="15.75" customHeight="1" x14ac:dyDescent="0.4">
      <c r="H748" s="6"/>
    </row>
    <row r="749" spans="8:8" ht="15.75" customHeight="1" x14ac:dyDescent="0.4">
      <c r="H749" s="6"/>
    </row>
    <row r="750" spans="8:8" ht="15.75" customHeight="1" x14ac:dyDescent="0.4">
      <c r="H750" s="6"/>
    </row>
    <row r="751" spans="8:8" ht="15.75" customHeight="1" x14ac:dyDescent="0.4">
      <c r="H751" s="6"/>
    </row>
    <row r="752" spans="8:8" ht="15.75" customHeight="1" x14ac:dyDescent="0.4">
      <c r="H752" s="6"/>
    </row>
    <row r="753" spans="8:8" ht="15.75" customHeight="1" x14ac:dyDescent="0.4">
      <c r="H753" s="6"/>
    </row>
    <row r="754" spans="8:8" ht="15.75" customHeight="1" x14ac:dyDescent="0.4">
      <c r="H754" s="6"/>
    </row>
    <row r="755" spans="8:8" ht="15.75" customHeight="1" x14ac:dyDescent="0.4">
      <c r="H755" s="6"/>
    </row>
    <row r="756" spans="8:8" ht="15.75" customHeight="1" x14ac:dyDescent="0.4">
      <c r="H756" s="6"/>
    </row>
    <row r="757" spans="8:8" ht="15.75" customHeight="1" x14ac:dyDescent="0.4">
      <c r="H757" s="6"/>
    </row>
    <row r="758" spans="8:8" ht="15.75" customHeight="1" x14ac:dyDescent="0.4">
      <c r="H758" s="6"/>
    </row>
    <row r="759" spans="8:8" ht="15.75" customHeight="1" x14ac:dyDescent="0.4">
      <c r="H759" s="6"/>
    </row>
    <row r="760" spans="8:8" ht="15.75" customHeight="1" x14ac:dyDescent="0.4">
      <c r="H760" s="6"/>
    </row>
    <row r="761" spans="8:8" ht="15.75" customHeight="1" x14ac:dyDescent="0.4">
      <c r="H761" s="6"/>
    </row>
    <row r="762" spans="8:8" ht="15.75" customHeight="1" x14ac:dyDescent="0.4">
      <c r="H762" s="6"/>
    </row>
    <row r="763" spans="8:8" ht="15.75" customHeight="1" x14ac:dyDescent="0.4">
      <c r="H763" s="6"/>
    </row>
    <row r="764" spans="8:8" ht="15.75" customHeight="1" x14ac:dyDescent="0.4">
      <c r="H764" s="6"/>
    </row>
    <row r="765" spans="8:8" ht="15.75" customHeight="1" x14ac:dyDescent="0.4">
      <c r="H765" s="6"/>
    </row>
    <row r="766" spans="8:8" ht="15.75" customHeight="1" x14ac:dyDescent="0.4">
      <c r="H766" s="6"/>
    </row>
    <row r="767" spans="8:8" ht="15.75" customHeight="1" x14ac:dyDescent="0.4">
      <c r="H767" s="6"/>
    </row>
    <row r="768" spans="8:8" ht="15.75" customHeight="1" x14ac:dyDescent="0.4">
      <c r="H768" s="6"/>
    </row>
    <row r="769" spans="8:8" ht="15.75" customHeight="1" x14ac:dyDescent="0.4">
      <c r="H769" s="6"/>
    </row>
    <row r="770" spans="8:8" ht="15.75" customHeight="1" x14ac:dyDescent="0.4">
      <c r="H770" s="6"/>
    </row>
    <row r="771" spans="8:8" ht="15.75" customHeight="1" x14ac:dyDescent="0.4">
      <c r="H771" s="6"/>
    </row>
    <row r="772" spans="8:8" ht="15.75" customHeight="1" x14ac:dyDescent="0.4">
      <c r="H772" s="6"/>
    </row>
    <row r="773" spans="8:8" ht="15.75" customHeight="1" x14ac:dyDescent="0.4">
      <c r="H773" s="6"/>
    </row>
    <row r="774" spans="8:8" ht="15.75" customHeight="1" x14ac:dyDescent="0.4">
      <c r="H774" s="6"/>
    </row>
    <row r="775" spans="8:8" ht="15.75" customHeight="1" x14ac:dyDescent="0.4">
      <c r="H775" s="6"/>
    </row>
    <row r="776" spans="8:8" ht="15.75" customHeight="1" x14ac:dyDescent="0.4">
      <c r="H776" s="6"/>
    </row>
    <row r="777" spans="8:8" ht="15.75" customHeight="1" x14ac:dyDescent="0.4">
      <c r="H777" s="6"/>
    </row>
    <row r="778" spans="8:8" ht="15.75" customHeight="1" x14ac:dyDescent="0.4">
      <c r="H778" s="6"/>
    </row>
    <row r="779" spans="8:8" ht="15.75" customHeight="1" x14ac:dyDescent="0.4">
      <c r="H779" s="6"/>
    </row>
    <row r="780" spans="8:8" ht="15.75" customHeight="1" x14ac:dyDescent="0.4">
      <c r="H780" s="6"/>
    </row>
    <row r="781" spans="8:8" ht="15.75" customHeight="1" x14ac:dyDescent="0.4">
      <c r="H781" s="6"/>
    </row>
    <row r="782" spans="8:8" ht="15.75" customHeight="1" x14ac:dyDescent="0.4">
      <c r="H782" s="6"/>
    </row>
    <row r="783" spans="8:8" ht="15.75" customHeight="1" x14ac:dyDescent="0.4">
      <c r="H783" s="6"/>
    </row>
    <row r="784" spans="8:8" ht="15.75" customHeight="1" x14ac:dyDescent="0.4">
      <c r="H784" s="6"/>
    </row>
    <row r="785" spans="8:8" ht="15.75" customHeight="1" x14ac:dyDescent="0.4">
      <c r="H785" s="6"/>
    </row>
    <row r="786" spans="8:8" ht="15.75" customHeight="1" x14ac:dyDescent="0.4">
      <c r="H786" s="6"/>
    </row>
    <row r="787" spans="8:8" ht="15.75" customHeight="1" x14ac:dyDescent="0.4">
      <c r="H787" s="6"/>
    </row>
    <row r="788" spans="8:8" ht="15.75" customHeight="1" x14ac:dyDescent="0.4">
      <c r="H788" s="6"/>
    </row>
    <row r="789" spans="8:8" ht="15.75" customHeight="1" x14ac:dyDescent="0.4">
      <c r="H789" s="6"/>
    </row>
    <row r="790" spans="8:8" ht="15.75" customHeight="1" x14ac:dyDescent="0.4">
      <c r="H790" s="6"/>
    </row>
    <row r="791" spans="8:8" ht="15.75" customHeight="1" x14ac:dyDescent="0.4">
      <c r="H791" s="6"/>
    </row>
    <row r="792" spans="8:8" ht="15.75" customHeight="1" x14ac:dyDescent="0.4">
      <c r="H792" s="6"/>
    </row>
    <row r="793" spans="8:8" ht="15.75" customHeight="1" x14ac:dyDescent="0.4">
      <c r="H793" s="6"/>
    </row>
    <row r="794" spans="8:8" ht="15.75" customHeight="1" x14ac:dyDescent="0.4">
      <c r="H794" s="6"/>
    </row>
    <row r="795" spans="8:8" ht="15.75" customHeight="1" x14ac:dyDescent="0.4">
      <c r="H795" s="6"/>
    </row>
    <row r="796" spans="8:8" ht="15.75" customHeight="1" x14ac:dyDescent="0.4">
      <c r="H796" s="6"/>
    </row>
    <row r="797" spans="8:8" ht="15.75" customHeight="1" x14ac:dyDescent="0.4">
      <c r="H797" s="6"/>
    </row>
    <row r="798" spans="8:8" ht="15.75" customHeight="1" x14ac:dyDescent="0.4">
      <c r="H798" s="6"/>
    </row>
    <row r="799" spans="8:8" ht="15.75" customHeight="1" x14ac:dyDescent="0.4">
      <c r="H799" s="6"/>
    </row>
    <row r="800" spans="8:8" ht="15.75" customHeight="1" x14ac:dyDescent="0.4">
      <c r="H800" s="6"/>
    </row>
    <row r="801" spans="8:8" ht="15.75" customHeight="1" x14ac:dyDescent="0.4">
      <c r="H801" s="6"/>
    </row>
    <row r="802" spans="8:8" ht="15.75" customHeight="1" x14ac:dyDescent="0.4">
      <c r="H802" s="6"/>
    </row>
    <row r="803" spans="8:8" ht="15.75" customHeight="1" x14ac:dyDescent="0.4">
      <c r="H803" s="6"/>
    </row>
    <row r="804" spans="8:8" ht="15.75" customHeight="1" x14ac:dyDescent="0.4">
      <c r="H804" s="6"/>
    </row>
    <row r="805" spans="8:8" ht="15.75" customHeight="1" x14ac:dyDescent="0.4">
      <c r="H805" s="6"/>
    </row>
    <row r="806" spans="8:8" ht="15.75" customHeight="1" x14ac:dyDescent="0.4">
      <c r="H806" s="6"/>
    </row>
    <row r="807" spans="8:8" ht="15.75" customHeight="1" x14ac:dyDescent="0.4">
      <c r="H807" s="6"/>
    </row>
    <row r="808" spans="8:8" ht="15.75" customHeight="1" x14ac:dyDescent="0.4">
      <c r="H808" s="6"/>
    </row>
    <row r="809" spans="8:8" ht="15.75" customHeight="1" x14ac:dyDescent="0.4">
      <c r="H809" s="6"/>
    </row>
    <row r="810" spans="8:8" ht="15.75" customHeight="1" x14ac:dyDescent="0.4">
      <c r="H810" s="6"/>
    </row>
    <row r="811" spans="8:8" ht="15.75" customHeight="1" x14ac:dyDescent="0.4">
      <c r="H811" s="6"/>
    </row>
    <row r="812" spans="8:8" ht="15.75" customHeight="1" x14ac:dyDescent="0.4">
      <c r="H812" s="6"/>
    </row>
    <row r="813" spans="8:8" ht="15.75" customHeight="1" x14ac:dyDescent="0.4">
      <c r="H813" s="6"/>
    </row>
    <row r="814" spans="8:8" ht="15.75" customHeight="1" x14ac:dyDescent="0.4">
      <c r="H814" s="6"/>
    </row>
    <row r="815" spans="8:8" ht="15.75" customHeight="1" x14ac:dyDescent="0.4">
      <c r="H815" s="6"/>
    </row>
    <row r="816" spans="8:8" ht="15.75" customHeight="1" x14ac:dyDescent="0.4">
      <c r="H816" s="6"/>
    </row>
    <row r="817" spans="8:8" ht="15.75" customHeight="1" x14ac:dyDescent="0.4">
      <c r="H817" s="6"/>
    </row>
    <row r="818" spans="8:8" ht="15.75" customHeight="1" x14ac:dyDescent="0.4">
      <c r="H818" s="6"/>
    </row>
    <row r="819" spans="8:8" ht="15.75" customHeight="1" x14ac:dyDescent="0.4">
      <c r="H819" s="6"/>
    </row>
    <row r="820" spans="8:8" ht="15.75" customHeight="1" x14ac:dyDescent="0.4">
      <c r="H820" s="6"/>
    </row>
    <row r="821" spans="8:8" ht="15.75" customHeight="1" x14ac:dyDescent="0.4">
      <c r="H821" s="6"/>
    </row>
    <row r="822" spans="8:8" ht="15.75" customHeight="1" x14ac:dyDescent="0.4">
      <c r="H822" s="6"/>
    </row>
    <row r="823" spans="8:8" ht="15.75" customHeight="1" x14ac:dyDescent="0.4">
      <c r="H823" s="6"/>
    </row>
    <row r="824" spans="8:8" ht="15.75" customHeight="1" x14ac:dyDescent="0.4">
      <c r="H824" s="6"/>
    </row>
    <row r="825" spans="8:8" ht="15.75" customHeight="1" x14ac:dyDescent="0.4">
      <c r="H825" s="6"/>
    </row>
    <row r="826" spans="8:8" ht="15.75" customHeight="1" x14ac:dyDescent="0.4">
      <c r="H826" s="6"/>
    </row>
    <row r="827" spans="8:8" ht="15.75" customHeight="1" x14ac:dyDescent="0.4">
      <c r="H827" s="6"/>
    </row>
    <row r="828" spans="8:8" ht="15.75" customHeight="1" x14ac:dyDescent="0.4">
      <c r="H828" s="6"/>
    </row>
    <row r="829" spans="8:8" ht="15.75" customHeight="1" x14ac:dyDescent="0.4">
      <c r="H829" s="6"/>
    </row>
    <row r="830" spans="8:8" ht="15.75" customHeight="1" x14ac:dyDescent="0.4">
      <c r="H830" s="6"/>
    </row>
    <row r="831" spans="8:8" ht="15.75" customHeight="1" x14ac:dyDescent="0.4">
      <c r="H831" s="6"/>
    </row>
    <row r="832" spans="8:8" ht="15.75" customHeight="1" x14ac:dyDescent="0.4">
      <c r="H832" s="6"/>
    </row>
    <row r="833" spans="8:8" ht="15.75" customHeight="1" x14ac:dyDescent="0.4">
      <c r="H833" s="6"/>
    </row>
    <row r="834" spans="8:8" ht="15.75" customHeight="1" x14ac:dyDescent="0.4">
      <c r="H834" s="6"/>
    </row>
    <row r="835" spans="8:8" ht="15.75" customHeight="1" x14ac:dyDescent="0.4">
      <c r="H835" s="6"/>
    </row>
    <row r="836" spans="8:8" ht="15.75" customHeight="1" x14ac:dyDescent="0.4">
      <c r="H836" s="6"/>
    </row>
    <row r="837" spans="8:8" ht="15.75" customHeight="1" x14ac:dyDescent="0.4">
      <c r="H837" s="6"/>
    </row>
    <row r="838" spans="8:8" ht="15.75" customHeight="1" x14ac:dyDescent="0.4">
      <c r="H838" s="6"/>
    </row>
    <row r="839" spans="8:8" ht="15.75" customHeight="1" x14ac:dyDescent="0.4">
      <c r="H839" s="6"/>
    </row>
    <row r="840" spans="8:8" ht="15.75" customHeight="1" x14ac:dyDescent="0.4">
      <c r="H840" s="6"/>
    </row>
    <row r="841" spans="8:8" ht="15.75" customHeight="1" x14ac:dyDescent="0.4">
      <c r="H841" s="6"/>
    </row>
    <row r="842" spans="8:8" ht="15.75" customHeight="1" x14ac:dyDescent="0.4">
      <c r="H842" s="6"/>
    </row>
    <row r="843" spans="8:8" ht="15.75" customHeight="1" x14ac:dyDescent="0.4">
      <c r="H843" s="6"/>
    </row>
    <row r="844" spans="8:8" ht="15.75" customHeight="1" x14ac:dyDescent="0.4">
      <c r="H844" s="6"/>
    </row>
    <row r="845" spans="8:8" ht="15.75" customHeight="1" x14ac:dyDescent="0.4">
      <c r="H845" s="6"/>
    </row>
    <row r="846" spans="8:8" ht="15.75" customHeight="1" x14ac:dyDescent="0.4">
      <c r="H846" s="6"/>
    </row>
    <row r="847" spans="8:8" ht="15.75" customHeight="1" x14ac:dyDescent="0.4">
      <c r="H847" s="6"/>
    </row>
    <row r="848" spans="8:8" ht="15.75" customHeight="1" x14ac:dyDescent="0.4">
      <c r="H848" s="6"/>
    </row>
    <row r="849" spans="8:8" ht="15.75" customHeight="1" x14ac:dyDescent="0.4">
      <c r="H849" s="6"/>
    </row>
    <row r="850" spans="8:8" ht="15.75" customHeight="1" x14ac:dyDescent="0.4">
      <c r="H850" s="6"/>
    </row>
    <row r="851" spans="8:8" ht="15.75" customHeight="1" x14ac:dyDescent="0.4">
      <c r="H851" s="6"/>
    </row>
    <row r="852" spans="8:8" ht="15.75" customHeight="1" x14ac:dyDescent="0.4">
      <c r="H852" s="6"/>
    </row>
    <row r="853" spans="8:8" ht="15.75" customHeight="1" x14ac:dyDescent="0.4">
      <c r="H853" s="6"/>
    </row>
    <row r="854" spans="8:8" ht="15.75" customHeight="1" x14ac:dyDescent="0.4">
      <c r="H854" s="6"/>
    </row>
    <row r="855" spans="8:8" ht="15.75" customHeight="1" x14ac:dyDescent="0.4">
      <c r="H855" s="6"/>
    </row>
    <row r="856" spans="8:8" ht="15.75" customHeight="1" x14ac:dyDescent="0.4">
      <c r="H856" s="6"/>
    </row>
    <row r="857" spans="8:8" ht="15.75" customHeight="1" x14ac:dyDescent="0.4">
      <c r="H857" s="6"/>
    </row>
    <row r="858" spans="8:8" ht="15.75" customHeight="1" x14ac:dyDescent="0.4">
      <c r="H858" s="6"/>
    </row>
    <row r="859" spans="8:8" ht="15.75" customHeight="1" x14ac:dyDescent="0.4">
      <c r="H859" s="6"/>
    </row>
    <row r="860" spans="8:8" ht="15.75" customHeight="1" x14ac:dyDescent="0.4">
      <c r="H860" s="6"/>
    </row>
    <row r="861" spans="8:8" ht="15.75" customHeight="1" x14ac:dyDescent="0.4">
      <c r="H861" s="6"/>
    </row>
    <row r="862" spans="8:8" ht="15.75" customHeight="1" x14ac:dyDescent="0.4">
      <c r="H862" s="6"/>
    </row>
    <row r="863" spans="8:8" ht="15.75" customHeight="1" x14ac:dyDescent="0.4">
      <c r="H863" s="6"/>
    </row>
    <row r="864" spans="8:8" ht="15.75" customHeight="1" x14ac:dyDescent="0.4">
      <c r="H864" s="6"/>
    </row>
    <row r="865" spans="8:8" ht="15.75" customHeight="1" x14ac:dyDescent="0.4">
      <c r="H865" s="6"/>
    </row>
    <row r="866" spans="8:8" ht="15.75" customHeight="1" x14ac:dyDescent="0.4">
      <c r="H866" s="6"/>
    </row>
    <row r="867" spans="8:8" ht="15.75" customHeight="1" x14ac:dyDescent="0.4">
      <c r="H867" s="6"/>
    </row>
    <row r="868" spans="8:8" ht="15.75" customHeight="1" x14ac:dyDescent="0.4">
      <c r="H868" s="6"/>
    </row>
    <row r="869" spans="8:8" ht="15.75" customHeight="1" x14ac:dyDescent="0.4">
      <c r="H869" s="6"/>
    </row>
    <row r="870" spans="8:8" ht="15.75" customHeight="1" x14ac:dyDescent="0.4">
      <c r="H870" s="6"/>
    </row>
    <row r="871" spans="8:8" ht="15.75" customHeight="1" x14ac:dyDescent="0.4">
      <c r="H871" s="6"/>
    </row>
    <row r="872" spans="8:8" ht="15.75" customHeight="1" x14ac:dyDescent="0.4">
      <c r="H872" s="6"/>
    </row>
    <row r="873" spans="8:8" ht="15.75" customHeight="1" x14ac:dyDescent="0.4">
      <c r="H873" s="6"/>
    </row>
    <row r="874" spans="8:8" ht="15.75" customHeight="1" x14ac:dyDescent="0.4">
      <c r="H874" s="6"/>
    </row>
    <row r="875" spans="8:8" ht="15.75" customHeight="1" x14ac:dyDescent="0.4">
      <c r="H875" s="6"/>
    </row>
    <row r="876" spans="8:8" ht="15.75" customHeight="1" x14ac:dyDescent="0.4">
      <c r="H876" s="6"/>
    </row>
    <row r="877" spans="8:8" ht="15.75" customHeight="1" x14ac:dyDescent="0.4">
      <c r="H877" s="6"/>
    </row>
    <row r="878" spans="8:8" ht="15.75" customHeight="1" x14ac:dyDescent="0.4">
      <c r="H878" s="6"/>
    </row>
    <row r="879" spans="8:8" ht="15.75" customHeight="1" x14ac:dyDescent="0.4">
      <c r="H879" s="6"/>
    </row>
    <row r="880" spans="8:8" ht="15.75" customHeight="1" x14ac:dyDescent="0.4">
      <c r="H880" s="6"/>
    </row>
    <row r="881" spans="8:8" ht="15.75" customHeight="1" x14ac:dyDescent="0.4">
      <c r="H881" s="6"/>
    </row>
    <row r="882" spans="8:8" ht="15.75" customHeight="1" x14ac:dyDescent="0.4">
      <c r="H882" s="6"/>
    </row>
    <row r="883" spans="8:8" ht="15.75" customHeight="1" x14ac:dyDescent="0.4">
      <c r="H883" s="6"/>
    </row>
    <row r="884" spans="8:8" ht="15.75" customHeight="1" x14ac:dyDescent="0.4">
      <c r="H884" s="6"/>
    </row>
    <row r="885" spans="8:8" ht="15.75" customHeight="1" x14ac:dyDescent="0.4">
      <c r="H885" s="6"/>
    </row>
    <row r="886" spans="8:8" ht="15.75" customHeight="1" x14ac:dyDescent="0.4">
      <c r="H886" s="6"/>
    </row>
    <row r="887" spans="8:8" ht="15.75" customHeight="1" x14ac:dyDescent="0.4">
      <c r="H887" s="6"/>
    </row>
    <row r="888" spans="8:8" ht="15.75" customHeight="1" x14ac:dyDescent="0.4">
      <c r="H888" s="6"/>
    </row>
    <row r="889" spans="8:8" ht="15.75" customHeight="1" x14ac:dyDescent="0.4">
      <c r="H889" s="6"/>
    </row>
    <row r="890" spans="8:8" ht="15.75" customHeight="1" x14ac:dyDescent="0.4">
      <c r="H890" s="6"/>
    </row>
    <row r="891" spans="8:8" ht="15.75" customHeight="1" x14ac:dyDescent="0.4">
      <c r="H891" s="6"/>
    </row>
    <row r="892" spans="8:8" ht="15.75" customHeight="1" x14ac:dyDescent="0.4">
      <c r="H892" s="6"/>
    </row>
    <row r="893" spans="8:8" ht="15.75" customHeight="1" x14ac:dyDescent="0.4">
      <c r="H893" s="6"/>
    </row>
    <row r="894" spans="8:8" ht="15.75" customHeight="1" x14ac:dyDescent="0.4">
      <c r="H894" s="6"/>
    </row>
    <row r="895" spans="8:8" ht="15.75" customHeight="1" x14ac:dyDescent="0.4">
      <c r="H895" s="6"/>
    </row>
    <row r="896" spans="8:8" ht="15.75" customHeight="1" x14ac:dyDescent="0.4">
      <c r="H896" s="6"/>
    </row>
    <row r="897" spans="8:8" ht="15.75" customHeight="1" x14ac:dyDescent="0.4">
      <c r="H897" s="6"/>
    </row>
    <row r="898" spans="8:8" ht="15.75" customHeight="1" x14ac:dyDescent="0.4">
      <c r="H898" s="6"/>
    </row>
    <row r="899" spans="8:8" ht="15.75" customHeight="1" x14ac:dyDescent="0.4">
      <c r="H899" s="6"/>
    </row>
    <row r="900" spans="8:8" ht="15.75" customHeight="1" x14ac:dyDescent="0.4">
      <c r="H900" s="6"/>
    </row>
    <row r="901" spans="8:8" ht="15.75" customHeight="1" x14ac:dyDescent="0.4">
      <c r="H901" s="6"/>
    </row>
    <row r="902" spans="8:8" ht="15.75" customHeight="1" x14ac:dyDescent="0.4">
      <c r="H902" s="6"/>
    </row>
    <row r="903" spans="8:8" ht="15.75" customHeight="1" x14ac:dyDescent="0.4">
      <c r="H903" s="6"/>
    </row>
    <row r="904" spans="8:8" ht="15.75" customHeight="1" x14ac:dyDescent="0.4">
      <c r="H904" s="6"/>
    </row>
    <row r="905" spans="8:8" ht="15.75" customHeight="1" x14ac:dyDescent="0.4">
      <c r="H905" s="6"/>
    </row>
    <row r="906" spans="8:8" ht="15.75" customHeight="1" x14ac:dyDescent="0.4">
      <c r="H906" s="6"/>
    </row>
    <row r="907" spans="8:8" ht="15.75" customHeight="1" x14ac:dyDescent="0.4">
      <c r="H907" s="6"/>
    </row>
    <row r="908" spans="8:8" ht="15.75" customHeight="1" x14ac:dyDescent="0.4">
      <c r="H908" s="6"/>
    </row>
    <row r="909" spans="8:8" ht="15.75" customHeight="1" x14ac:dyDescent="0.4">
      <c r="H909" s="6"/>
    </row>
    <row r="910" spans="8:8" ht="15.75" customHeight="1" x14ac:dyDescent="0.4">
      <c r="H910" s="6"/>
    </row>
    <row r="911" spans="8:8" ht="15.75" customHeight="1" x14ac:dyDescent="0.4">
      <c r="H911" s="6"/>
    </row>
    <row r="912" spans="8:8" ht="15.75" customHeight="1" x14ac:dyDescent="0.4">
      <c r="H912" s="6"/>
    </row>
    <row r="913" spans="8:8" ht="15.75" customHeight="1" x14ac:dyDescent="0.4">
      <c r="H913" s="6"/>
    </row>
    <row r="914" spans="8:8" ht="15.75" customHeight="1" x14ac:dyDescent="0.4">
      <c r="H914" s="6"/>
    </row>
    <row r="915" spans="8:8" ht="15.75" customHeight="1" x14ac:dyDescent="0.4">
      <c r="H915" s="6"/>
    </row>
    <row r="916" spans="8:8" ht="15.75" customHeight="1" x14ac:dyDescent="0.4">
      <c r="H916" s="6"/>
    </row>
    <row r="917" spans="8:8" ht="15.75" customHeight="1" x14ac:dyDescent="0.4">
      <c r="H917" s="6"/>
    </row>
    <row r="918" spans="8:8" ht="15.75" customHeight="1" x14ac:dyDescent="0.4">
      <c r="H918" s="6"/>
    </row>
    <row r="919" spans="8:8" ht="15.75" customHeight="1" x14ac:dyDescent="0.4">
      <c r="H919" s="6"/>
    </row>
    <row r="920" spans="8:8" ht="15.75" customHeight="1" x14ac:dyDescent="0.4">
      <c r="H920" s="6"/>
    </row>
    <row r="921" spans="8:8" ht="15.75" customHeight="1" x14ac:dyDescent="0.4">
      <c r="H921" s="6"/>
    </row>
    <row r="922" spans="8:8" ht="15.75" customHeight="1" x14ac:dyDescent="0.4">
      <c r="H922" s="6"/>
    </row>
    <row r="923" spans="8:8" ht="15.75" customHeight="1" x14ac:dyDescent="0.4">
      <c r="H923" s="6"/>
    </row>
    <row r="924" spans="8:8" ht="15.75" customHeight="1" x14ac:dyDescent="0.4">
      <c r="H924" s="6"/>
    </row>
    <row r="925" spans="8:8" ht="15.75" customHeight="1" x14ac:dyDescent="0.4">
      <c r="H925" s="6"/>
    </row>
    <row r="926" spans="8:8" ht="15.75" customHeight="1" x14ac:dyDescent="0.4">
      <c r="H926" s="6"/>
    </row>
    <row r="927" spans="8:8" ht="15.75" customHeight="1" x14ac:dyDescent="0.4">
      <c r="H927" s="6"/>
    </row>
    <row r="928" spans="8:8" ht="15.75" customHeight="1" x14ac:dyDescent="0.4">
      <c r="H928" s="6"/>
    </row>
    <row r="929" spans="8:8" ht="15.75" customHeight="1" x14ac:dyDescent="0.4">
      <c r="H929" s="6"/>
    </row>
    <row r="930" spans="8:8" ht="15.75" customHeight="1" x14ac:dyDescent="0.4">
      <c r="H930" s="6"/>
    </row>
    <row r="931" spans="8:8" ht="15.75" customHeight="1" x14ac:dyDescent="0.4">
      <c r="H931" s="6"/>
    </row>
    <row r="932" spans="8:8" ht="15.75" customHeight="1" x14ac:dyDescent="0.4">
      <c r="H932" s="6"/>
    </row>
    <row r="933" spans="8:8" ht="15.75" customHeight="1" x14ac:dyDescent="0.4">
      <c r="H933" s="6"/>
    </row>
    <row r="934" spans="8:8" ht="15.75" customHeight="1" x14ac:dyDescent="0.4">
      <c r="H934" s="6"/>
    </row>
    <row r="935" spans="8:8" ht="15.75" customHeight="1" x14ac:dyDescent="0.4">
      <c r="H935" s="6"/>
    </row>
    <row r="936" spans="8:8" ht="15.75" customHeight="1" x14ac:dyDescent="0.4">
      <c r="H936" s="6"/>
    </row>
    <row r="937" spans="8:8" ht="15.75" customHeight="1" x14ac:dyDescent="0.4">
      <c r="H937" s="6"/>
    </row>
    <row r="938" spans="8:8" ht="15.75" customHeight="1" x14ac:dyDescent="0.4">
      <c r="H938" s="6"/>
    </row>
    <row r="939" spans="8:8" ht="15.75" customHeight="1" x14ac:dyDescent="0.4">
      <c r="H939" s="6"/>
    </row>
    <row r="940" spans="8:8" ht="15.75" customHeight="1" x14ac:dyDescent="0.4">
      <c r="H940" s="6"/>
    </row>
    <row r="941" spans="8:8" ht="15.75" customHeight="1" x14ac:dyDescent="0.4">
      <c r="H941" s="6"/>
    </row>
    <row r="942" spans="8:8" ht="15.75" customHeight="1" x14ac:dyDescent="0.4">
      <c r="H942" s="6"/>
    </row>
    <row r="943" spans="8:8" ht="15.75" customHeight="1" x14ac:dyDescent="0.4">
      <c r="H943" s="6"/>
    </row>
    <row r="944" spans="8:8" ht="15.75" customHeight="1" x14ac:dyDescent="0.4">
      <c r="H944" s="6"/>
    </row>
    <row r="945" spans="8:8" ht="15.75" customHeight="1" x14ac:dyDescent="0.4">
      <c r="H945" s="6"/>
    </row>
    <row r="946" spans="8:8" ht="15.75" customHeight="1" x14ac:dyDescent="0.4">
      <c r="H946" s="6"/>
    </row>
    <row r="947" spans="8:8" ht="15.75" customHeight="1" x14ac:dyDescent="0.4">
      <c r="H947" s="6"/>
    </row>
    <row r="948" spans="8:8" ht="15.75" customHeight="1" x14ac:dyDescent="0.4">
      <c r="H948" s="6"/>
    </row>
    <row r="949" spans="8:8" ht="15.75" customHeight="1" x14ac:dyDescent="0.4">
      <c r="H949" s="6"/>
    </row>
    <row r="950" spans="8:8" ht="15.75" customHeight="1" x14ac:dyDescent="0.4">
      <c r="H950" s="6"/>
    </row>
    <row r="951" spans="8:8" ht="15.75" customHeight="1" x14ac:dyDescent="0.4">
      <c r="H951" s="6"/>
    </row>
    <row r="952" spans="8:8" ht="15.75" customHeight="1" x14ac:dyDescent="0.4">
      <c r="H952" s="6"/>
    </row>
    <row r="953" spans="8:8" ht="15.75" customHeight="1" x14ac:dyDescent="0.4">
      <c r="H953" s="6"/>
    </row>
    <row r="954" spans="8:8" ht="15.75" customHeight="1" x14ac:dyDescent="0.4">
      <c r="H954" s="6"/>
    </row>
    <row r="955" spans="8:8" ht="15.75" customHeight="1" x14ac:dyDescent="0.4">
      <c r="H955" s="6"/>
    </row>
    <row r="956" spans="8:8" ht="15.75" customHeight="1" x14ac:dyDescent="0.4">
      <c r="H956" s="6"/>
    </row>
    <row r="957" spans="8:8" ht="15.75" customHeight="1" x14ac:dyDescent="0.4">
      <c r="H957" s="6"/>
    </row>
    <row r="958" spans="8:8" ht="15.75" customHeight="1" x14ac:dyDescent="0.4">
      <c r="H958" s="6"/>
    </row>
    <row r="959" spans="8:8" ht="15.75" customHeight="1" x14ac:dyDescent="0.4">
      <c r="H959" s="6"/>
    </row>
    <row r="960" spans="8:8" ht="15.75" customHeight="1" x14ac:dyDescent="0.4">
      <c r="H960" s="6"/>
    </row>
    <row r="961" spans="8:8" ht="15.75" customHeight="1" x14ac:dyDescent="0.4">
      <c r="H961" s="6"/>
    </row>
    <row r="962" spans="8:8" ht="15.75" customHeight="1" x14ac:dyDescent="0.4">
      <c r="H962" s="6"/>
    </row>
    <row r="963" spans="8:8" ht="15.75" customHeight="1" x14ac:dyDescent="0.4">
      <c r="H963" s="6"/>
    </row>
    <row r="964" spans="8:8" ht="15.75" customHeight="1" x14ac:dyDescent="0.4">
      <c r="H964" s="6"/>
    </row>
    <row r="965" spans="8:8" ht="15.75" customHeight="1" x14ac:dyDescent="0.4">
      <c r="H965" s="6"/>
    </row>
    <row r="966" spans="8:8" ht="15.75" customHeight="1" x14ac:dyDescent="0.4">
      <c r="H966" s="6"/>
    </row>
    <row r="967" spans="8:8" ht="15.75" customHeight="1" x14ac:dyDescent="0.4">
      <c r="H967" s="6"/>
    </row>
    <row r="968" spans="8:8" ht="15.75" customHeight="1" x14ac:dyDescent="0.4">
      <c r="H968" s="6"/>
    </row>
    <row r="969" spans="8:8" ht="15.75" customHeight="1" x14ac:dyDescent="0.4">
      <c r="H969" s="6"/>
    </row>
    <row r="970" spans="8:8" ht="15.75" customHeight="1" x14ac:dyDescent="0.4">
      <c r="H970" s="6"/>
    </row>
    <row r="971" spans="8:8" ht="15.75" customHeight="1" x14ac:dyDescent="0.4">
      <c r="H971" s="6"/>
    </row>
    <row r="972" spans="8:8" ht="15.75" customHeight="1" x14ac:dyDescent="0.4">
      <c r="H972" s="6"/>
    </row>
    <row r="973" spans="8:8" ht="15.75" customHeight="1" x14ac:dyDescent="0.4">
      <c r="H973" s="6"/>
    </row>
    <row r="974" spans="8:8" ht="15.75" customHeight="1" x14ac:dyDescent="0.4">
      <c r="H974" s="6"/>
    </row>
    <row r="975" spans="8:8" ht="15.75" customHeight="1" x14ac:dyDescent="0.4">
      <c r="H975" s="6"/>
    </row>
    <row r="976" spans="8:8" ht="15.75" customHeight="1" x14ac:dyDescent="0.4">
      <c r="H976" s="6"/>
    </row>
    <row r="977" spans="8:8" ht="15.75" customHeight="1" x14ac:dyDescent="0.4">
      <c r="H977" s="6"/>
    </row>
    <row r="978" spans="8:8" ht="15.75" customHeight="1" x14ac:dyDescent="0.4">
      <c r="H978" s="6"/>
    </row>
    <row r="979" spans="8:8" ht="15.75" customHeight="1" x14ac:dyDescent="0.4">
      <c r="H979" s="6"/>
    </row>
    <row r="980" spans="8:8" ht="15.75" customHeight="1" x14ac:dyDescent="0.4">
      <c r="H980" s="6"/>
    </row>
    <row r="981" spans="8:8" ht="15.75" customHeight="1" x14ac:dyDescent="0.4">
      <c r="H981" s="6"/>
    </row>
    <row r="982" spans="8:8" ht="15.75" customHeight="1" x14ac:dyDescent="0.4">
      <c r="H982" s="6"/>
    </row>
    <row r="983" spans="8:8" ht="15.75" customHeight="1" x14ac:dyDescent="0.4">
      <c r="H983" s="6"/>
    </row>
    <row r="984" spans="8:8" ht="15.75" customHeight="1" x14ac:dyDescent="0.4">
      <c r="H984" s="6"/>
    </row>
    <row r="985" spans="8:8" ht="15.75" customHeight="1" x14ac:dyDescent="0.4">
      <c r="H985" s="6"/>
    </row>
    <row r="986" spans="8:8" ht="15.75" customHeight="1" x14ac:dyDescent="0.4">
      <c r="H986" s="6"/>
    </row>
    <row r="987" spans="8:8" ht="15.75" customHeight="1" x14ac:dyDescent="0.4">
      <c r="H987" s="6"/>
    </row>
    <row r="988" spans="8:8" ht="15.75" customHeight="1" x14ac:dyDescent="0.4">
      <c r="H988" s="6"/>
    </row>
    <row r="989" spans="8:8" ht="15.75" customHeight="1" x14ac:dyDescent="0.4">
      <c r="H989" s="6"/>
    </row>
    <row r="990" spans="8:8" ht="15.75" customHeight="1" x14ac:dyDescent="0.4">
      <c r="H990" s="6"/>
    </row>
    <row r="991" spans="8:8" ht="15.75" customHeight="1" x14ac:dyDescent="0.4">
      <c r="H991" s="6"/>
    </row>
    <row r="992" spans="8:8" ht="15.75" customHeight="1" x14ac:dyDescent="0.4">
      <c r="H992" s="6"/>
    </row>
    <row r="993" spans="8:8" ht="15.75" customHeight="1" x14ac:dyDescent="0.4">
      <c r="H993" s="6"/>
    </row>
    <row r="994" spans="8:8" ht="15.75" customHeight="1" x14ac:dyDescent="0.4">
      <c r="H994" s="6"/>
    </row>
    <row r="995" spans="8:8" ht="15.75" customHeight="1" x14ac:dyDescent="0.4">
      <c r="H995" s="6"/>
    </row>
    <row r="996" spans="8:8" ht="15.75" customHeight="1" x14ac:dyDescent="0.4">
      <c r="H996" s="6"/>
    </row>
    <row r="997" spans="8:8" ht="15.75" customHeight="1" x14ac:dyDescent="0.4">
      <c r="H997" s="6"/>
    </row>
    <row r="998" spans="8:8" ht="15.75" customHeight="1" x14ac:dyDescent="0.4">
      <c r="H998" s="6"/>
    </row>
    <row r="999" spans="8:8" ht="15.75" customHeight="1" x14ac:dyDescent="0.4">
      <c r="H999" s="6"/>
    </row>
    <row r="1000" spans="8:8" ht="15.75" customHeight="1" x14ac:dyDescent="0.4">
      <c r="H1000" s="6"/>
    </row>
  </sheetData>
  <mergeCells count="1">
    <mergeCell ref="A52:G52"/>
  </mergeCells>
  <hyperlinks>
    <hyperlink ref="A61" r:id="rId1"/>
  </hyperlinks>
  <pageMargins left="0.7" right="0.7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DD4"/>
  </sheetPr>
  <dimension ref="A1:S1000"/>
  <sheetViews>
    <sheetView workbookViewId="0">
      <selection activeCell="B3" sqref="B3"/>
    </sheetView>
  </sheetViews>
  <sheetFormatPr baseColWidth="10" defaultColWidth="12.640625" defaultRowHeight="15" customHeight="1" x14ac:dyDescent="0.35"/>
  <cols>
    <col min="1" max="1" width="9.35546875" customWidth="1"/>
    <col min="2" max="2" width="19.140625" customWidth="1"/>
    <col min="3" max="3" width="9.35546875" customWidth="1"/>
    <col min="4" max="4" width="12.5" customWidth="1"/>
    <col min="5" max="6" width="12" customWidth="1"/>
    <col min="7" max="7" width="9.35546875" customWidth="1"/>
    <col min="8" max="8" width="19.140625" customWidth="1"/>
    <col min="9" max="9" width="9.35546875" customWidth="1"/>
    <col min="10" max="10" width="12.640625" customWidth="1"/>
    <col min="11" max="11" width="12.140625" customWidth="1"/>
    <col min="12" max="12" width="13.7109375" customWidth="1"/>
    <col min="13" max="13" width="12.140625" customWidth="1"/>
    <col min="14" max="18" width="9.35546875" customWidth="1"/>
    <col min="19" max="19" width="12.140625" customWidth="1"/>
    <col min="20" max="26" width="9.35546875" customWidth="1"/>
  </cols>
  <sheetData>
    <row r="1" spans="1:19" ht="15" customHeight="1" x14ac:dyDescent="0.4">
      <c r="A1" s="235" t="s">
        <v>53</v>
      </c>
      <c r="B1" s="233"/>
      <c r="D1" s="74"/>
      <c r="E1" s="236" t="s">
        <v>54</v>
      </c>
      <c r="F1" s="233"/>
      <c r="H1" s="76"/>
      <c r="I1" s="4"/>
      <c r="J1" s="4"/>
      <c r="K1" s="74"/>
      <c r="L1" s="236"/>
      <c r="M1" s="233"/>
      <c r="N1" s="75"/>
      <c r="O1" s="4"/>
      <c r="P1" s="4"/>
      <c r="Q1" s="4"/>
      <c r="R1" s="236"/>
      <c r="S1" s="233"/>
    </row>
    <row r="2" spans="1:19" ht="14.6" x14ac:dyDescent="0.4">
      <c r="B2" s="77" t="s">
        <v>105</v>
      </c>
      <c r="D2" s="74"/>
      <c r="E2" s="233"/>
      <c r="F2" s="233"/>
      <c r="H2" s="4"/>
      <c r="I2" s="4"/>
      <c r="J2" s="4"/>
      <c r="K2" s="74"/>
      <c r="L2" s="233"/>
      <c r="M2" s="233"/>
      <c r="N2" s="75"/>
      <c r="O2" s="4"/>
      <c r="P2" s="4"/>
      <c r="Q2" s="74"/>
      <c r="R2" s="233"/>
      <c r="S2" s="233"/>
    </row>
    <row r="3" spans="1:19" ht="14.6" x14ac:dyDescent="0.4">
      <c r="C3" s="2" t="s">
        <v>55</v>
      </c>
      <c r="D3" s="75" t="s">
        <v>56</v>
      </c>
      <c r="E3" s="233"/>
      <c r="F3" s="233"/>
      <c r="H3" s="4"/>
      <c r="I3" s="4"/>
      <c r="J3" s="4"/>
      <c r="K3" s="75"/>
      <c r="L3" s="233"/>
      <c r="M3" s="233"/>
      <c r="N3" s="75"/>
      <c r="O3" s="4"/>
      <c r="P3" s="4"/>
      <c r="Q3" s="75"/>
      <c r="R3" s="233"/>
      <c r="S3" s="233"/>
    </row>
    <row r="4" spans="1:19" ht="14.6" customHeight="1" x14ac:dyDescent="0.4">
      <c r="A4" s="249" t="s">
        <v>57</v>
      </c>
      <c r="B4" s="249"/>
      <c r="C4" s="246">
        <v>10.5</v>
      </c>
      <c r="D4" s="247">
        <v>13.44</v>
      </c>
      <c r="E4" s="246">
        <v>43</v>
      </c>
      <c r="F4" s="248" t="s">
        <v>58</v>
      </c>
      <c r="H4" s="232"/>
      <c r="I4" s="233"/>
      <c r="J4" s="4"/>
      <c r="K4" s="6"/>
      <c r="L4" s="4"/>
      <c r="M4" s="4"/>
      <c r="N4" s="4"/>
      <c r="O4" s="4"/>
      <c r="P4" s="4"/>
      <c r="Q4" s="6"/>
      <c r="R4" s="4"/>
      <c r="S4" s="4"/>
    </row>
    <row r="5" spans="1:19" ht="29.15" customHeight="1" x14ac:dyDescent="0.4">
      <c r="A5" s="249" t="s">
        <v>106</v>
      </c>
      <c r="B5" s="249"/>
      <c r="C5" s="246">
        <v>12.74</v>
      </c>
      <c r="D5" s="247">
        <v>16.309999999999999</v>
      </c>
      <c r="E5" s="246">
        <v>35</v>
      </c>
      <c r="F5" s="248" t="s">
        <v>58</v>
      </c>
      <c r="H5" s="232"/>
      <c r="I5" s="233"/>
      <c r="J5" s="4"/>
      <c r="K5" s="6"/>
      <c r="L5" s="4"/>
      <c r="M5" s="4"/>
      <c r="N5" s="4"/>
      <c r="O5" s="4"/>
      <c r="P5" s="4"/>
      <c r="Q5" s="6"/>
      <c r="R5" s="4"/>
      <c r="S5" s="4"/>
    </row>
    <row r="6" spans="1:19" ht="14.6" customHeight="1" x14ac:dyDescent="0.4">
      <c r="A6" s="249" t="s">
        <v>107</v>
      </c>
      <c r="B6" s="249"/>
      <c r="C6" s="246">
        <v>15.04</v>
      </c>
      <c r="D6" s="247">
        <v>19.25</v>
      </c>
      <c r="E6" s="246">
        <v>30</v>
      </c>
      <c r="F6" s="248" t="s">
        <v>58</v>
      </c>
      <c r="H6" s="232"/>
      <c r="I6" s="233"/>
      <c r="J6" s="4"/>
      <c r="K6" s="6"/>
      <c r="L6" s="4"/>
      <c r="M6" s="4"/>
      <c r="N6" s="4"/>
      <c r="O6" s="4"/>
      <c r="P6" s="4"/>
      <c r="Q6" s="6"/>
      <c r="R6" s="4"/>
      <c r="S6" s="4"/>
    </row>
    <row r="7" spans="1:19" ht="14.6" x14ac:dyDescent="0.4"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4.6" x14ac:dyDescent="0.4">
      <c r="A8" s="76" t="s">
        <v>59</v>
      </c>
      <c r="H8" s="76"/>
      <c r="I8" s="4"/>
      <c r="J8" s="4"/>
      <c r="K8" s="4"/>
      <c r="L8" s="4"/>
      <c r="M8" s="4"/>
      <c r="N8" s="76"/>
      <c r="O8" s="4"/>
      <c r="P8" s="4"/>
      <c r="Q8" s="4"/>
      <c r="R8" s="4"/>
      <c r="S8" s="4"/>
    </row>
    <row r="9" spans="1:19" ht="14.6" x14ac:dyDescent="0.4">
      <c r="B9" s="78" t="s">
        <v>60</v>
      </c>
      <c r="C9" s="79" t="s">
        <v>61</v>
      </c>
      <c r="D9" s="79" t="s">
        <v>62</v>
      </c>
      <c r="E9" s="79" t="s">
        <v>63</v>
      </c>
      <c r="F9" s="80" t="s">
        <v>64</v>
      </c>
      <c r="H9" s="4"/>
      <c r="I9" s="76"/>
      <c r="J9" s="76"/>
      <c r="K9" s="76"/>
      <c r="L9" s="76"/>
      <c r="M9" s="76"/>
      <c r="N9" s="4"/>
      <c r="O9" s="76"/>
      <c r="P9" s="76"/>
      <c r="Q9" s="76"/>
      <c r="R9" s="76"/>
      <c r="S9" s="76"/>
    </row>
    <row r="10" spans="1:19" ht="14.6" x14ac:dyDescent="0.4">
      <c r="B10" s="54" t="s">
        <v>65</v>
      </c>
      <c r="C10" s="1"/>
      <c r="D10" s="1"/>
      <c r="E10" s="22">
        <f t="shared" ref="E10:E11" si="0">C10*D4</f>
        <v>0</v>
      </c>
      <c r="F10" s="81">
        <f t="shared" ref="F10:F11" si="1">E10*D10</f>
        <v>0</v>
      </c>
      <c r="H10" s="4"/>
      <c r="I10" s="4"/>
      <c r="J10" s="4"/>
      <c r="K10" s="4"/>
      <c r="L10" s="6"/>
      <c r="M10" s="6"/>
      <c r="N10" s="4"/>
      <c r="O10" s="4"/>
      <c r="P10" s="4"/>
      <c r="Q10" s="4"/>
      <c r="R10" s="6"/>
      <c r="S10" s="6"/>
    </row>
    <row r="11" spans="1:19" ht="14.6" x14ac:dyDescent="0.4">
      <c r="B11" s="54" t="s">
        <v>66</v>
      </c>
      <c r="C11" s="1"/>
      <c r="D11" s="1"/>
      <c r="E11" s="22">
        <f t="shared" si="0"/>
        <v>0</v>
      </c>
      <c r="F11" s="81">
        <f t="shared" si="1"/>
        <v>0</v>
      </c>
      <c r="H11" s="4"/>
      <c r="I11" s="4"/>
      <c r="J11" s="4"/>
      <c r="K11" s="4"/>
      <c r="L11" s="6"/>
      <c r="M11" s="6"/>
      <c r="N11" s="4"/>
      <c r="O11" s="4"/>
      <c r="P11" s="4"/>
      <c r="Q11" s="4"/>
      <c r="R11" s="6"/>
      <c r="S11" s="6"/>
    </row>
    <row r="12" spans="1:19" ht="14.6" x14ac:dyDescent="0.4">
      <c r="B12" s="82"/>
      <c r="C12" s="83"/>
      <c r="D12" s="83"/>
      <c r="E12" s="84"/>
      <c r="F12" s="85"/>
      <c r="H12" s="4"/>
      <c r="I12" s="4"/>
      <c r="J12" s="4"/>
      <c r="K12" s="4"/>
      <c r="L12" s="6"/>
      <c r="M12" s="6"/>
      <c r="N12" s="4"/>
      <c r="O12" s="4"/>
      <c r="P12" s="4"/>
      <c r="Q12" s="4"/>
      <c r="R12" s="6"/>
      <c r="S12" s="6"/>
    </row>
    <row r="13" spans="1:19" ht="14.6" x14ac:dyDescent="0.4">
      <c r="B13" s="46" t="s">
        <v>64</v>
      </c>
      <c r="C13" s="86"/>
      <c r="D13" s="86"/>
      <c r="E13" s="86"/>
      <c r="F13" s="87">
        <f>SUM(F10:F12)</f>
        <v>0</v>
      </c>
      <c r="H13" s="4"/>
      <c r="I13" s="76"/>
      <c r="J13" s="4"/>
      <c r="K13" s="4"/>
      <c r="L13" s="4"/>
      <c r="M13" s="88"/>
      <c r="N13" s="4"/>
      <c r="O13" s="76"/>
      <c r="P13" s="4"/>
      <c r="Q13" s="4"/>
      <c r="R13" s="4"/>
      <c r="S13" s="88"/>
    </row>
    <row r="21" spans="1:5" ht="30" customHeight="1" x14ac:dyDescent="0.4">
      <c r="A21" s="234" t="s">
        <v>67</v>
      </c>
      <c r="B21" s="233"/>
      <c r="C21" s="233"/>
      <c r="D21" s="89"/>
    </row>
    <row r="22" spans="1:5" ht="15.75" customHeight="1" x14ac:dyDescent="0.4">
      <c r="A22" s="2" t="s">
        <v>68</v>
      </c>
      <c r="B22" s="6">
        <v>36</v>
      </c>
      <c r="C22" s="232" t="s">
        <v>69</v>
      </c>
      <c r="D22" s="233"/>
      <c r="E22" s="233"/>
    </row>
    <row r="23" spans="1:5" ht="15.75" customHeight="1" x14ac:dyDescent="0.4">
      <c r="A23" s="2" t="s">
        <v>70</v>
      </c>
      <c r="B23" s="6">
        <v>42</v>
      </c>
      <c r="C23" s="232" t="s">
        <v>69</v>
      </c>
      <c r="D23" s="233"/>
      <c r="E23" s="233"/>
    </row>
    <row r="24" spans="1:5" ht="15.75" customHeight="1" x14ac:dyDescent="0.35"/>
    <row r="25" spans="1:5" ht="15.75" customHeight="1" x14ac:dyDescent="0.35"/>
    <row r="26" spans="1:5" ht="15.75" customHeight="1" x14ac:dyDescent="0.35"/>
    <row r="27" spans="1:5" ht="15.75" customHeight="1" x14ac:dyDescent="0.35"/>
    <row r="28" spans="1:5" ht="15.75" customHeight="1" x14ac:dyDescent="0.35"/>
    <row r="29" spans="1:5" ht="15.75" customHeight="1" x14ac:dyDescent="0.35"/>
    <row r="30" spans="1:5" ht="15.75" customHeight="1" x14ac:dyDescent="0.35"/>
    <row r="31" spans="1:5" ht="15.75" customHeight="1" x14ac:dyDescent="0.35"/>
    <row r="32" spans="1:5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3">
    <mergeCell ref="C23:E23"/>
    <mergeCell ref="A1:B1"/>
    <mergeCell ref="E1:F3"/>
    <mergeCell ref="L1:M3"/>
    <mergeCell ref="R1:S3"/>
    <mergeCell ref="A4:B4"/>
    <mergeCell ref="H4:I4"/>
    <mergeCell ref="H5:I5"/>
    <mergeCell ref="A5:B5"/>
    <mergeCell ref="A6:B6"/>
    <mergeCell ref="H6:I6"/>
    <mergeCell ref="A21:C21"/>
    <mergeCell ref="C22:E22"/>
  </mergeCells>
  <pageMargins left="0.7" right="0.7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DD4"/>
    <pageSetUpPr fitToPage="1"/>
  </sheetPr>
  <dimension ref="A1:R1000"/>
  <sheetViews>
    <sheetView workbookViewId="0">
      <selection activeCell="J2" sqref="J2"/>
    </sheetView>
  </sheetViews>
  <sheetFormatPr baseColWidth="10" defaultColWidth="12.640625" defaultRowHeight="15" customHeight="1" x14ac:dyDescent="0.35"/>
  <cols>
    <col min="1" max="1" width="9.35546875" customWidth="1"/>
    <col min="2" max="2" width="9.85546875" customWidth="1"/>
    <col min="3" max="3" width="13.35546875" customWidth="1"/>
    <col min="4" max="9" width="9.35546875" customWidth="1"/>
    <col min="10" max="10" width="12.5" customWidth="1"/>
    <col min="11" max="26" width="9.35546875" customWidth="1"/>
  </cols>
  <sheetData>
    <row r="1" spans="1:18" ht="15.45" x14ac:dyDescent="0.4">
      <c r="A1" s="237" t="s">
        <v>113</v>
      </c>
      <c r="B1" s="233"/>
      <c r="C1" s="233"/>
      <c r="D1" s="233"/>
      <c r="E1" s="233"/>
      <c r="F1" s="233"/>
      <c r="G1" s="233"/>
      <c r="H1" s="90"/>
      <c r="J1" s="91"/>
    </row>
    <row r="2" spans="1:18" ht="14.6" x14ac:dyDescent="0.4">
      <c r="A2" s="90"/>
      <c r="B2" s="90"/>
      <c r="C2" s="92"/>
      <c r="D2" s="92"/>
      <c r="H2" s="90"/>
      <c r="J2" s="91"/>
    </row>
    <row r="3" spans="1:18" ht="14.15" x14ac:dyDescent="0.35">
      <c r="A3" s="93"/>
      <c r="B3" s="94">
        <v>2022</v>
      </c>
      <c r="C3" s="93"/>
      <c r="D3" s="95"/>
      <c r="E3" s="95"/>
      <c r="F3" s="95"/>
      <c r="G3" s="93"/>
      <c r="H3" s="93"/>
      <c r="I3" s="95"/>
      <c r="J3" s="95"/>
      <c r="K3" s="95"/>
      <c r="L3" s="95"/>
      <c r="M3" s="95"/>
    </row>
    <row r="4" spans="1:18" ht="161.6" x14ac:dyDescent="0.35">
      <c r="A4" s="96"/>
      <c r="B4" s="97" t="s">
        <v>71</v>
      </c>
      <c r="C4" s="98" t="s">
        <v>72</v>
      </c>
      <c r="D4" s="99" t="s">
        <v>73</v>
      </c>
      <c r="E4" s="99" t="s">
        <v>74</v>
      </c>
      <c r="F4" s="100" t="s">
        <v>75</v>
      </c>
      <c r="G4" s="100" t="s">
        <v>76</v>
      </c>
      <c r="H4" s="100" t="s">
        <v>77</v>
      </c>
      <c r="I4" s="100" t="s">
        <v>78</v>
      </c>
      <c r="J4" s="100" t="s">
        <v>79</v>
      </c>
      <c r="K4" s="101" t="s">
        <v>80</v>
      </c>
      <c r="L4" s="98" t="s">
        <v>81</v>
      </c>
      <c r="M4" s="102" t="s">
        <v>82</v>
      </c>
      <c r="N4" s="102" t="s">
        <v>83</v>
      </c>
      <c r="O4" s="102" t="s">
        <v>84</v>
      </c>
      <c r="P4" s="103" t="s">
        <v>85</v>
      </c>
      <c r="Q4" s="104" t="s">
        <v>86</v>
      </c>
    </row>
    <row r="5" spans="1:18" ht="77.150000000000006" x14ac:dyDescent="0.35">
      <c r="A5" s="105" t="s">
        <v>87</v>
      </c>
      <c r="B5" s="106" t="s">
        <v>88</v>
      </c>
      <c r="C5" s="107" t="s">
        <v>89</v>
      </c>
      <c r="D5" s="108">
        <v>2</v>
      </c>
      <c r="E5" s="109">
        <v>500</v>
      </c>
      <c r="F5" s="110">
        <v>2</v>
      </c>
      <c r="G5" s="109">
        <v>100</v>
      </c>
      <c r="H5" s="111" t="s">
        <v>90</v>
      </c>
      <c r="I5" s="111"/>
      <c r="J5" s="109">
        <v>250</v>
      </c>
      <c r="K5" s="112">
        <v>0</v>
      </c>
      <c r="L5" s="113">
        <v>1</v>
      </c>
      <c r="M5" s="114">
        <f>D5*F5*G5</f>
        <v>400</v>
      </c>
      <c r="N5" s="114">
        <f>D5*E5</f>
        <v>1000</v>
      </c>
      <c r="O5" s="114"/>
      <c r="P5" s="112">
        <f>D5*J5+K5</f>
        <v>500</v>
      </c>
      <c r="Q5" s="115">
        <f>SUM(O5:P5)</f>
        <v>500</v>
      </c>
    </row>
    <row r="6" spans="1:18" ht="14.15" x14ac:dyDescent="0.35">
      <c r="A6" s="116" t="s">
        <v>91</v>
      </c>
      <c r="B6" s="117"/>
      <c r="C6" s="117"/>
      <c r="D6" s="118"/>
      <c r="E6" s="118"/>
      <c r="F6" s="118"/>
      <c r="G6" s="119"/>
      <c r="H6" s="120"/>
      <c r="I6" s="120"/>
      <c r="J6" s="119"/>
      <c r="K6" s="119"/>
      <c r="L6" s="119"/>
      <c r="M6" s="119"/>
      <c r="N6" s="119"/>
      <c r="O6" s="119"/>
      <c r="P6" s="121"/>
      <c r="Q6" s="122"/>
    </row>
    <row r="7" spans="1:18" ht="14.15" x14ac:dyDescent="0.35">
      <c r="A7" s="123"/>
      <c r="B7" s="124"/>
      <c r="C7" s="125"/>
      <c r="D7" s="126"/>
      <c r="E7" s="127"/>
      <c r="F7" s="128"/>
      <c r="G7" s="127"/>
      <c r="H7" s="129"/>
      <c r="I7" s="129"/>
      <c r="J7" s="127"/>
      <c r="K7" s="130"/>
      <c r="L7" s="131"/>
      <c r="M7" s="132">
        <f t="shared" ref="M7:M10" si="0">D7*F7*G7</f>
        <v>0</v>
      </c>
      <c r="N7" s="132">
        <f t="shared" ref="N7:N10" si="1">D7*E7</f>
        <v>0</v>
      </c>
      <c r="O7" s="132">
        <v>0</v>
      </c>
      <c r="P7" s="133">
        <f t="shared" ref="P7:P10" si="2">D7*J7+K7</f>
        <v>0</v>
      </c>
      <c r="Q7" s="134">
        <f t="shared" ref="Q7:Q10" si="3">SUM(O7:P7)</f>
        <v>0</v>
      </c>
    </row>
    <row r="8" spans="1:18" ht="14.15" x14ac:dyDescent="0.35">
      <c r="A8" s="135"/>
      <c r="B8" s="136"/>
      <c r="C8" s="137"/>
      <c r="D8" s="138"/>
      <c r="E8" s="139"/>
      <c r="F8" s="140"/>
      <c r="G8" s="141"/>
      <c r="H8" s="142"/>
      <c r="I8" s="142"/>
      <c r="J8" s="141"/>
      <c r="K8" s="143"/>
      <c r="L8" s="144"/>
      <c r="M8" s="132">
        <f t="shared" si="0"/>
        <v>0</v>
      </c>
      <c r="N8" s="145">
        <f t="shared" si="1"/>
        <v>0</v>
      </c>
      <c r="O8" s="145">
        <v>0</v>
      </c>
      <c r="P8" s="133">
        <f t="shared" si="2"/>
        <v>0</v>
      </c>
      <c r="Q8" s="146">
        <f t="shared" si="3"/>
        <v>0</v>
      </c>
    </row>
    <row r="9" spans="1:18" ht="14.15" x14ac:dyDescent="0.35">
      <c r="A9" s="135"/>
      <c r="B9" s="136"/>
      <c r="C9" s="137"/>
      <c r="D9" s="138"/>
      <c r="E9" s="139"/>
      <c r="F9" s="140"/>
      <c r="G9" s="141"/>
      <c r="H9" s="142"/>
      <c r="I9" s="142"/>
      <c r="J9" s="141"/>
      <c r="K9" s="143"/>
      <c r="L9" s="144"/>
      <c r="M9" s="132">
        <f t="shared" si="0"/>
        <v>0</v>
      </c>
      <c r="N9" s="145">
        <f t="shared" si="1"/>
        <v>0</v>
      </c>
      <c r="O9" s="145">
        <v>0</v>
      </c>
      <c r="P9" s="133">
        <f t="shared" si="2"/>
        <v>0</v>
      </c>
      <c r="Q9" s="146">
        <f t="shared" si="3"/>
        <v>0</v>
      </c>
    </row>
    <row r="10" spans="1:18" ht="14.6" x14ac:dyDescent="0.4">
      <c r="A10" s="135"/>
      <c r="B10" s="147"/>
      <c r="C10" s="148"/>
      <c r="D10" s="149"/>
      <c r="E10" s="127"/>
      <c r="F10" s="150"/>
      <c r="G10" s="151"/>
      <c r="H10" s="152"/>
      <c r="I10" s="152"/>
      <c r="J10" s="151"/>
      <c r="K10" s="153"/>
      <c r="L10" s="154"/>
      <c r="M10" s="132">
        <f t="shared" si="0"/>
        <v>0</v>
      </c>
      <c r="N10" s="155">
        <f t="shared" si="1"/>
        <v>0</v>
      </c>
      <c r="O10" s="155">
        <v>0</v>
      </c>
      <c r="P10" s="133">
        <f t="shared" si="2"/>
        <v>0</v>
      </c>
      <c r="Q10" s="156">
        <f t="shared" si="3"/>
        <v>0</v>
      </c>
      <c r="R10" s="157">
        <f>SUM(Q7:Q10)</f>
        <v>0</v>
      </c>
    </row>
    <row r="11" spans="1:18" ht="26.6" x14ac:dyDescent="0.35">
      <c r="A11" s="116" t="s">
        <v>92</v>
      </c>
      <c r="B11" s="117"/>
      <c r="C11" s="117"/>
      <c r="D11" s="118"/>
      <c r="E11" s="118"/>
      <c r="F11" s="158"/>
      <c r="G11" s="119"/>
      <c r="H11" s="120"/>
      <c r="I11" s="120"/>
      <c r="J11" s="119"/>
      <c r="K11" s="119"/>
      <c r="L11" s="119"/>
      <c r="M11" s="119"/>
      <c r="N11" s="119"/>
      <c r="O11" s="119"/>
      <c r="P11" s="121"/>
      <c r="Q11" s="122"/>
    </row>
    <row r="12" spans="1:18" ht="14.15" x14ac:dyDescent="0.35">
      <c r="A12" s="159"/>
      <c r="B12" s="160"/>
      <c r="C12" s="161"/>
      <c r="D12" s="162"/>
      <c r="E12" s="127"/>
      <c r="F12" s="163"/>
      <c r="G12" s="164"/>
      <c r="H12" s="165"/>
      <c r="I12" s="165"/>
      <c r="J12" s="164"/>
      <c r="K12" s="133"/>
      <c r="L12" s="166"/>
      <c r="M12" s="132">
        <f t="shared" ref="M12:M15" si="4">D12*F12*G12</f>
        <v>0</v>
      </c>
      <c r="N12" s="132">
        <f t="shared" ref="N12:N15" si="5">D12*E12</f>
        <v>0</v>
      </c>
      <c r="O12" s="132">
        <v>0</v>
      </c>
      <c r="P12" s="133">
        <f t="shared" ref="P12:P15" si="6">D12*J12+K12</f>
        <v>0</v>
      </c>
      <c r="Q12" s="134">
        <f t="shared" ref="Q12:Q15" si="7">SUM(O12:P12)</f>
        <v>0</v>
      </c>
    </row>
    <row r="13" spans="1:18" ht="14.15" x14ac:dyDescent="0.35">
      <c r="A13" s="159"/>
      <c r="B13" s="160"/>
      <c r="C13" s="161"/>
      <c r="D13" s="162"/>
      <c r="E13" s="139"/>
      <c r="F13" s="163"/>
      <c r="G13" s="164"/>
      <c r="H13" s="165"/>
      <c r="I13" s="165"/>
      <c r="J13" s="164"/>
      <c r="K13" s="133"/>
      <c r="L13" s="166"/>
      <c r="M13" s="145">
        <f t="shared" si="4"/>
        <v>0</v>
      </c>
      <c r="N13" s="145">
        <f t="shared" si="5"/>
        <v>0</v>
      </c>
      <c r="O13" s="145">
        <v>0</v>
      </c>
      <c r="P13" s="133">
        <f t="shared" si="6"/>
        <v>0</v>
      </c>
      <c r="Q13" s="146">
        <f t="shared" si="7"/>
        <v>0</v>
      </c>
    </row>
    <row r="14" spans="1:18" ht="14.15" x14ac:dyDescent="0.35">
      <c r="A14" s="167"/>
      <c r="B14" s="168"/>
      <c r="C14" s="169"/>
      <c r="D14" s="170"/>
      <c r="E14" s="139"/>
      <c r="F14" s="171"/>
      <c r="G14" s="139"/>
      <c r="H14" s="172"/>
      <c r="I14" s="172"/>
      <c r="J14" s="139"/>
      <c r="K14" s="173"/>
      <c r="L14" s="174"/>
      <c r="M14" s="145">
        <f t="shared" si="4"/>
        <v>0</v>
      </c>
      <c r="N14" s="145">
        <f t="shared" si="5"/>
        <v>0</v>
      </c>
      <c r="O14" s="145">
        <v>0</v>
      </c>
      <c r="P14" s="133">
        <f t="shared" si="6"/>
        <v>0</v>
      </c>
      <c r="Q14" s="146">
        <f t="shared" si="7"/>
        <v>0</v>
      </c>
    </row>
    <row r="15" spans="1:18" ht="14.6" x14ac:dyDescent="0.4">
      <c r="A15" s="175"/>
      <c r="B15" s="147"/>
      <c r="C15" s="148"/>
      <c r="D15" s="149"/>
      <c r="E15" s="127"/>
      <c r="F15" s="176"/>
      <c r="G15" s="151"/>
      <c r="H15" s="152"/>
      <c r="I15" s="152"/>
      <c r="J15" s="151"/>
      <c r="K15" s="153"/>
      <c r="L15" s="154"/>
      <c r="M15" s="155">
        <f t="shared" si="4"/>
        <v>0</v>
      </c>
      <c r="N15" s="155">
        <f t="shared" si="5"/>
        <v>0</v>
      </c>
      <c r="O15" s="155">
        <v>0</v>
      </c>
      <c r="P15" s="133">
        <f t="shared" si="6"/>
        <v>0</v>
      </c>
      <c r="Q15" s="156">
        <f t="shared" si="7"/>
        <v>0</v>
      </c>
      <c r="R15" s="157">
        <f>SUM(Q12:Q15)</f>
        <v>0</v>
      </c>
    </row>
    <row r="16" spans="1:18" ht="24.9" x14ac:dyDescent="0.35">
      <c r="A16" s="116" t="s">
        <v>93</v>
      </c>
      <c r="B16" s="117"/>
      <c r="C16" s="117"/>
      <c r="D16" s="118"/>
      <c r="E16" s="118"/>
      <c r="F16" s="158"/>
      <c r="G16" s="119"/>
      <c r="H16" s="120"/>
      <c r="I16" s="120"/>
      <c r="J16" s="119"/>
      <c r="K16" s="119"/>
      <c r="L16" s="119"/>
      <c r="M16" s="119"/>
      <c r="N16" s="119"/>
      <c r="O16" s="119"/>
      <c r="P16" s="121"/>
      <c r="Q16" s="122"/>
    </row>
    <row r="17" spans="1:18" ht="14.15" x14ac:dyDescent="0.35">
      <c r="A17" s="159"/>
      <c r="B17" s="160"/>
      <c r="C17" s="161"/>
      <c r="D17" s="162"/>
      <c r="E17" s="127"/>
      <c r="F17" s="163"/>
      <c r="G17" s="164"/>
      <c r="H17" s="165"/>
      <c r="I17" s="165"/>
      <c r="J17" s="164"/>
      <c r="K17" s="133"/>
      <c r="L17" s="166"/>
      <c r="M17" s="132">
        <f t="shared" ref="M17:M20" si="8">D17*F17*G17</f>
        <v>0</v>
      </c>
      <c r="N17" s="132">
        <f t="shared" ref="N17:N20" si="9">D17*E17</f>
        <v>0</v>
      </c>
      <c r="O17" s="177">
        <f t="shared" ref="O17:O20" si="10">D17*F17*G17</f>
        <v>0</v>
      </c>
      <c r="P17" s="178">
        <f t="shared" ref="P17:P20" si="11">D17*J17+K17</f>
        <v>0</v>
      </c>
      <c r="Q17" s="134">
        <f t="shared" ref="Q17:Q20" si="12">SUM(O17:P17)</f>
        <v>0</v>
      </c>
    </row>
    <row r="18" spans="1:18" ht="14.15" x14ac:dyDescent="0.35">
      <c r="A18" s="159"/>
      <c r="B18" s="160"/>
      <c r="C18" s="161"/>
      <c r="D18" s="162"/>
      <c r="E18" s="139"/>
      <c r="F18" s="163"/>
      <c r="G18" s="164"/>
      <c r="H18" s="165"/>
      <c r="I18" s="165"/>
      <c r="J18" s="164"/>
      <c r="K18" s="133"/>
      <c r="L18" s="166"/>
      <c r="M18" s="145">
        <f t="shared" si="8"/>
        <v>0</v>
      </c>
      <c r="N18" s="145">
        <f t="shared" si="9"/>
        <v>0</v>
      </c>
      <c r="O18" s="145">
        <f t="shared" si="10"/>
        <v>0</v>
      </c>
      <c r="P18" s="179">
        <f t="shared" si="11"/>
        <v>0</v>
      </c>
      <c r="Q18" s="146">
        <f t="shared" si="12"/>
        <v>0</v>
      </c>
    </row>
    <row r="19" spans="1:18" ht="14.15" x14ac:dyDescent="0.35">
      <c r="A19" s="167"/>
      <c r="B19" s="168"/>
      <c r="C19" s="169"/>
      <c r="D19" s="170"/>
      <c r="E19" s="139"/>
      <c r="F19" s="171"/>
      <c r="G19" s="139"/>
      <c r="H19" s="172"/>
      <c r="I19" s="172"/>
      <c r="J19" s="139"/>
      <c r="K19" s="173"/>
      <c r="L19" s="174"/>
      <c r="M19" s="145">
        <f t="shared" si="8"/>
        <v>0</v>
      </c>
      <c r="N19" s="145">
        <f t="shared" si="9"/>
        <v>0</v>
      </c>
      <c r="O19" s="145">
        <f t="shared" si="10"/>
        <v>0</v>
      </c>
      <c r="P19" s="179">
        <f t="shared" si="11"/>
        <v>0</v>
      </c>
      <c r="Q19" s="146">
        <f t="shared" si="12"/>
        <v>0</v>
      </c>
    </row>
    <row r="20" spans="1:18" ht="14.6" x14ac:dyDescent="0.4">
      <c r="A20" s="175"/>
      <c r="B20" s="147"/>
      <c r="C20" s="148"/>
      <c r="D20" s="149"/>
      <c r="E20" s="151"/>
      <c r="F20" s="176"/>
      <c r="G20" s="151"/>
      <c r="H20" s="152"/>
      <c r="I20" s="152"/>
      <c r="J20" s="151"/>
      <c r="K20" s="153"/>
      <c r="L20" s="154"/>
      <c r="M20" s="155">
        <f t="shared" si="8"/>
        <v>0</v>
      </c>
      <c r="N20" s="155">
        <f t="shared" si="9"/>
        <v>0</v>
      </c>
      <c r="O20" s="155">
        <f t="shared" si="10"/>
        <v>0</v>
      </c>
      <c r="P20" s="180">
        <f t="shared" si="11"/>
        <v>0</v>
      </c>
      <c r="Q20" s="156">
        <f t="shared" si="12"/>
        <v>0</v>
      </c>
      <c r="R20" s="157">
        <f>SUM(Q17:Q20)</f>
        <v>0</v>
      </c>
    </row>
    <row r="21" spans="1:18" ht="15.75" customHeight="1" x14ac:dyDescent="0.4">
      <c r="A21" s="92"/>
      <c r="B21" s="181"/>
      <c r="C21" s="90"/>
      <c r="H21" s="90"/>
      <c r="I21" s="90"/>
      <c r="R21" s="182">
        <f>SUM(R7:R20)</f>
        <v>0</v>
      </c>
    </row>
    <row r="22" spans="1:18" ht="15.75" customHeight="1" x14ac:dyDescent="0.35">
      <c r="A22" s="183"/>
      <c r="B22" s="94">
        <v>2023</v>
      </c>
      <c r="C22" s="93"/>
      <c r="D22" s="95"/>
      <c r="F22" s="95"/>
      <c r="G22" s="95"/>
      <c r="H22" s="93"/>
      <c r="I22" s="93"/>
      <c r="J22" s="95"/>
      <c r="K22" s="95"/>
      <c r="L22" s="95"/>
      <c r="M22" s="95"/>
      <c r="N22" s="95"/>
      <c r="O22" s="95"/>
      <c r="P22" s="95"/>
      <c r="Q22" s="95"/>
    </row>
    <row r="23" spans="1:18" ht="15.75" customHeight="1" x14ac:dyDescent="0.35">
      <c r="A23" s="184"/>
      <c r="B23" s="97" t="s">
        <v>94</v>
      </c>
      <c r="C23" s="98" t="s">
        <v>95</v>
      </c>
      <c r="D23" s="99" t="s">
        <v>73</v>
      </c>
      <c r="E23" s="99" t="s">
        <v>74</v>
      </c>
      <c r="F23" s="100" t="s">
        <v>75</v>
      </c>
      <c r="G23" s="100" t="s">
        <v>76</v>
      </c>
      <c r="H23" s="100" t="s">
        <v>77</v>
      </c>
      <c r="I23" s="100" t="s">
        <v>78</v>
      </c>
      <c r="J23" s="100" t="s">
        <v>79</v>
      </c>
      <c r="K23" s="101" t="s">
        <v>80</v>
      </c>
      <c r="L23" s="98" t="s">
        <v>81</v>
      </c>
      <c r="M23" s="102" t="s">
        <v>82</v>
      </c>
      <c r="N23" s="102" t="s">
        <v>83</v>
      </c>
      <c r="O23" s="102" t="s">
        <v>84</v>
      </c>
      <c r="P23" s="103" t="s">
        <v>96</v>
      </c>
      <c r="Q23" s="104" t="s">
        <v>86</v>
      </c>
    </row>
    <row r="24" spans="1:18" ht="15.75" customHeight="1" x14ac:dyDescent="0.35">
      <c r="A24" s="116" t="s">
        <v>91</v>
      </c>
      <c r="B24" s="117"/>
      <c r="C24" s="117"/>
      <c r="D24" s="118"/>
      <c r="E24" s="118"/>
      <c r="F24" s="118"/>
      <c r="G24" s="119"/>
      <c r="H24" s="120"/>
      <c r="I24" s="120"/>
      <c r="J24" s="119"/>
      <c r="K24" s="119"/>
      <c r="L24" s="119"/>
      <c r="M24" s="119"/>
      <c r="N24" s="119"/>
      <c r="O24" s="119"/>
      <c r="P24" s="119"/>
      <c r="Q24" s="185"/>
    </row>
    <row r="25" spans="1:18" ht="15.75" customHeight="1" x14ac:dyDescent="0.35">
      <c r="A25" s="123"/>
      <c r="B25" s="124"/>
      <c r="C25" s="125"/>
      <c r="D25" s="126"/>
      <c r="E25" s="127"/>
      <c r="F25" s="128"/>
      <c r="G25" s="127"/>
      <c r="H25" s="129"/>
      <c r="I25" s="129"/>
      <c r="J25" s="127"/>
      <c r="K25" s="130"/>
      <c r="L25" s="131"/>
      <c r="M25" s="132">
        <f t="shared" ref="M25:M28" si="13">D25*F25*G25</f>
        <v>0</v>
      </c>
      <c r="N25" s="132">
        <f t="shared" ref="N25:N28" si="14">D25*E25</f>
        <v>0</v>
      </c>
      <c r="O25" s="132">
        <v>0</v>
      </c>
      <c r="P25" s="133">
        <f t="shared" ref="P25:P28" si="15">D25*J25+K25</f>
        <v>0</v>
      </c>
      <c r="Q25" s="134">
        <f t="shared" ref="Q25:Q28" si="16">SUM(O25:P25)</f>
        <v>0</v>
      </c>
    </row>
    <row r="26" spans="1:18" ht="15.75" customHeight="1" x14ac:dyDescent="0.35">
      <c r="A26" s="135"/>
      <c r="B26" s="136"/>
      <c r="C26" s="137"/>
      <c r="D26" s="138"/>
      <c r="E26" s="139"/>
      <c r="F26" s="140"/>
      <c r="G26" s="141"/>
      <c r="H26" s="142"/>
      <c r="I26" s="142"/>
      <c r="J26" s="141"/>
      <c r="K26" s="143"/>
      <c r="L26" s="144"/>
      <c r="M26" s="145">
        <f t="shared" si="13"/>
        <v>0</v>
      </c>
      <c r="N26" s="145">
        <f t="shared" si="14"/>
        <v>0</v>
      </c>
      <c r="O26" s="145">
        <v>0</v>
      </c>
      <c r="P26" s="133">
        <f t="shared" si="15"/>
        <v>0</v>
      </c>
      <c r="Q26" s="134">
        <f t="shared" si="16"/>
        <v>0</v>
      </c>
    </row>
    <row r="27" spans="1:18" ht="15.75" customHeight="1" x14ac:dyDescent="0.35">
      <c r="A27" s="135"/>
      <c r="B27" s="136"/>
      <c r="C27" s="137"/>
      <c r="D27" s="138"/>
      <c r="E27" s="139"/>
      <c r="F27" s="140"/>
      <c r="G27" s="141"/>
      <c r="H27" s="142"/>
      <c r="I27" s="142"/>
      <c r="J27" s="141"/>
      <c r="K27" s="143"/>
      <c r="L27" s="144"/>
      <c r="M27" s="145">
        <f t="shared" si="13"/>
        <v>0</v>
      </c>
      <c r="N27" s="145">
        <f t="shared" si="14"/>
        <v>0</v>
      </c>
      <c r="O27" s="145">
        <v>0</v>
      </c>
      <c r="P27" s="133">
        <f t="shared" si="15"/>
        <v>0</v>
      </c>
      <c r="Q27" s="134">
        <f t="shared" si="16"/>
        <v>0</v>
      </c>
    </row>
    <row r="28" spans="1:18" ht="15.75" customHeight="1" x14ac:dyDescent="0.4">
      <c r="A28" s="135"/>
      <c r="B28" s="147"/>
      <c r="C28" s="148"/>
      <c r="D28" s="149"/>
      <c r="E28" s="127"/>
      <c r="F28" s="150"/>
      <c r="G28" s="151"/>
      <c r="H28" s="152"/>
      <c r="I28" s="152"/>
      <c r="J28" s="151"/>
      <c r="K28" s="153"/>
      <c r="L28" s="154"/>
      <c r="M28" s="155">
        <f t="shared" si="13"/>
        <v>0</v>
      </c>
      <c r="N28" s="155">
        <f t="shared" si="14"/>
        <v>0</v>
      </c>
      <c r="O28" s="155">
        <v>0</v>
      </c>
      <c r="P28" s="133">
        <f t="shared" si="15"/>
        <v>0</v>
      </c>
      <c r="Q28" s="156">
        <f t="shared" si="16"/>
        <v>0</v>
      </c>
      <c r="R28" s="157">
        <f>SUM(Q25:Q28)</f>
        <v>0</v>
      </c>
    </row>
    <row r="29" spans="1:18" ht="15.75" customHeight="1" x14ac:dyDescent="0.35">
      <c r="A29" s="116" t="s">
        <v>97</v>
      </c>
      <c r="B29" s="117"/>
      <c r="C29" s="117"/>
      <c r="D29" s="118"/>
      <c r="E29" s="118"/>
      <c r="F29" s="158"/>
      <c r="G29" s="119"/>
      <c r="H29" s="120"/>
      <c r="I29" s="120"/>
      <c r="J29" s="119"/>
      <c r="K29" s="119"/>
      <c r="L29" s="119"/>
      <c r="M29" s="119"/>
      <c r="N29" s="119"/>
      <c r="O29" s="119"/>
      <c r="P29" s="119"/>
      <c r="Q29" s="185"/>
    </row>
    <row r="30" spans="1:18" ht="15.75" customHeight="1" x14ac:dyDescent="0.35">
      <c r="A30" s="159"/>
      <c r="B30" s="160"/>
      <c r="C30" s="161"/>
      <c r="D30" s="162"/>
      <c r="E30" s="127"/>
      <c r="F30" s="163"/>
      <c r="G30" s="164"/>
      <c r="H30" s="165"/>
      <c r="I30" s="165"/>
      <c r="J30" s="164"/>
      <c r="K30" s="133"/>
      <c r="L30" s="166"/>
      <c r="M30" s="132">
        <f t="shared" ref="M30:M33" si="17">D30*F30*G30</f>
        <v>0</v>
      </c>
      <c r="N30" s="132">
        <f t="shared" ref="N30:N33" si="18">D30*E30</f>
        <v>0</v>
      </c>
      <c r="O30" s="132">
        <v>0</v>
      </c>
      <c r="P30" s="133">
        <f t="shared" ref="P30:P33" si="19">D30*J30+K30</f>
        <v>0</v>
      </c>
      <c r="Q30" s="134">
        <f t="shared" ref="Q30:Q33" si="20">SUM(O30:P30)</f>
        <v>0</v>
      </c>
    </row>
    <row r="31" spans="1:18" ht="15.75" customHeight="1" x14ac:dyDescent="0.35">
      <c r="A31" s="159"/>
      <c r="B31" s="160"/>
      <c r="C31" s="161"/>
      <c r="D31" s="162"/>
      <c r="E31" s="139"/>
      <c r="F31" s="163"/>
      <c r="G31" s="164"/>
      <c r="H31" s="165"/>
      <c r="I31" s="165"/>
      <c r="J31" s="164"/>
      <c r="K31" s="133"/>
      <c r="L31" s="166"/>
      <c r="M31" s="145">
        <f t="shared" si="17"/>
        <v>0</v>
      </c>
      <c r="N31" s="145">
        <f t="shared" si="18"/>
        <v>0</v>
      </c>
      <c r="O31" s="145">
        <v>0</v>
      </c>
      <c r="P31" s="133">
        <f t="shared" si="19"/>
        <v>0</v>
      </c>
      <c r="Q31" s="134">
        <f t="shared" si="20"/>
        <v>0</v>
      </c>
    </row>
    <row r="32" spans="1:18" ht="15.75" customHeight="1" x14ac:dyDescent="0.35">
      <c r="A32" s="167"/>
      <c r="B32" s="168"/>
      <c r="C32" s="169"/>
      <c r="D32" s="170"/>
      <c r="E32" s="139"/>
      <c r="F32" s="171"/>
      <c r="G32" s="139"/>
      <c r="H32" s="172"/>
      <c r="I32" s="172"/>
      <c r="J32" s="139"/>
      <c r="K32" s="173"/>
      <c r="L32" s="174"/>
      <c r="M32" s="145">
        <f t="shared" si="17"/>
        <v>0</v>
      </c>
      <c r="N32" s="145">
        <f t="shared" si="18"/>
        <v>0</v>
      </c>
      <c r="O32" s="145">
        <v>0</v>
      </c>
      <c r="P32" s="133">
        <f t="shared" si="19"/>
        <v>0</v>
      </c>
      <c r="Q32" s="134">
        <f t="shared" si="20"/>
        <v>0</v>
      </c>
    </row>
    <row r="33" spans="1:18" ht="15.75" customHeight="1" x14ac:dyDescent="0.4">
      <c r="A33" s="175"/>
      <c r="B33" s="147"/>
      <c r="C33" s="148"/>
      <c r="D33" s="149"/>
      <c r="E33" s="127"/>
      <c r="F33" s="176"/>
      <c r="G33" s="151"/>
      <c r="H33" s="152"/>
      <c r="I33" s="152"/>
      <c r="J33" s="151"/>
      <c r="K33" s="153"/>
      <c r="L33" s="154"/>
      <c r="M33" s="155">
        <f t="shared" si="17"/>
        <v>0</v>
      </c>
      <c r="N33" s="155">
        <f t="shared" si="18"/>
        <v>0</v>
      </c>
      <c r="O33" s="155">
        <v>0</v>
      </c>
      <c r="P33" s="133">
        <f t="shared" si="19"/>
        <v>0</v>
      </c>
      <c r="Q33" s="156">
        <f t="shared" si="20"/>
        <v>0</v>
      </c>
      <c r="R33" s="157">
        <f>SUM(Q30:Q33)</f>
        <v>0</v>
      </c>
    </row>
    <row r="34" spans="1:18" ht="15.75" customHeight="1" x14ac:dyDescent="0.35">
      <c r="A34" s="116" t="s">
        <v>93</v>
      </c>
      <c r="B34" s="117"/>
      <c r="C34" s="117"/>
      <c r="D34" s="118"/>
      <c r="E34" s="118"/>
      <c r="F34" s="158"/>
      <c r="G34" s="119"/>
      <c r="H34" s="120"/>
      <c r="I34" s="120"/>
      <c r="J34" s="119"/>
      <c r="K34" s="119"/>
      <c r="L34" s="119"/>
      <c r="M34" s="119"/>
      <c r="N34" s="119"/>
      <c r="O34" s="119"/>
      <c r="P34" s="119"/>
      <c r="Q34" s="185"/>
    </row>
    <row r="35" spans="1:18" ht="15.75" customHeight="1" x14ac:dyDescent="0.35">
      <c r="A35" s="159"/>
      <c r="B35" s="160"/>
      <c r="C35" s="161"/>
      <c r="D35" s="162"/>
      <c r="E35" s="127"/>
      <c r="F35" s="163"/>
      <c r="G35" s="164"/>
      <c r="H35" s="165"/>
      <c r="I35" s="165"/>
      <c r="J35" s="164"/>
      <c r="K35" s="133"/>
      <c r="L35" s="166"/>
      <c r="M35" s="132">
        <f t="shared" ref="M35:M38" si="21">D35*F35*G35</f>
        <v>0</v>
      </c>
      <c r="N35" s="132">
        <f t="shared" ref="N35:N38" si="22">D35*E35</f>
        <v>0</v>
      </c>
      <c r="O35" s="132">
        <v>0</v>
      </c>
      <c r="P35" s="133">
        <f t="shared" ref="P35:P38" si="23">D35*J35+K35</f>
        <v>0</v>
      </c>
      <c r="Q35" s="134">
        <f t="shared" ref="Q35:Q38" si="24">SUM(O35:P35)</f>
        <v>0</v>
      </c>
    </row>
    <row r="36" spans="1:18" ht="15.75" customHeight="1" x14ac:dyDescent="0.35">
      <c r="A36" s="159"/>
      <c r="B36" s="160"/>
      <c r="C36" s="161"/>
      <c r="D36" s="162"/>
      <c r="E36" s="139"/>
      <c r="F36" s="163"/>
      <c r="G36" s="164"/>
      <c r="H36" s="165"/>
      <c r="I36" s="165"/>
      <c r="J36" s="164"/>
      <c r="K36" s="133"/>
      <c r="L36" s="166"/>
      <c r="M36" s="145">
        <f t="shared" si="21"/>
        <v>0</v>
      </c>
      <c r="N36" s="145">
        <f t="shared" si="22"/>
        <v>0</v>
      </c>
      <c r="O36" s="145">
        <v>0</v>
      </c>
      <c r="P36" s="133">
        <f t="shared" si="23"/>
        <v>0</v>
      </c>
      <c r="Q36" s="134">
        <f t="shared" si="24"/>
        <v>0</v>
      </c>
    </row>
    <row r="37" spans="1:18" ht="15.75" customHeight="1" x14ac:dyDescent="0.35">
      <c r="A37" s="167"/>
      <c r="B37" s="168"/>
      <c r="C37" s="169"/>
      <c r="D37" s="170"/>
      <c r="E37" s="139"/>
      <c r="F37" s="171"/>
      <c r="G37" s="139"/>
      <c r="H37" s="172"/>
      <c r="I37" s="172"/>
      <c r="J37" s="139"/>
      <c r="K37" s="173"/>
      <c r="L37" s="174"/>
      <c r="M37" s="145">
        <f t="shared" si="21"/>
        <v>0</v>
      </c>
      <c r="N37" s="145">
        <f t="shared" si="22"/>
        <v>0</v>
      </c>
      <c r="O37" s="145">
        <v>0</v>
      </c>
      <c r="P37" s="133">
        <f t="shared" si="23"/>
        <v>0</v>
      </c>
      <c r="Q37" s="134">
        <f t="shared" si="24"/>
        <v>0</v>
      </c>
    </row>
    <row r="38" spans="1:18" ht="15.75" customHeight="1" x14ac:dyDescent="0.4">
      <c r="A38" s="175"/>
      <c r="B38" s="147"/>
      <c r="C38" s="148"/>
      <c r="D38" s="149"/>
      <c r="E38" s="127"/>
      <c r="F38" s="176"/>
      <c r="G38" s="151"/>
      <c r="H38" s="152"/>
      <c r="I38" s="152"/>
      <c r="J38" s="151"/>
      <c r="K38" s="153"/>
      <c r="L38" s="154"/>
      <c r="M38" s="155">
        <f t="shared" si="21"/>
        <v>0</v>
      </c>
      <c r="N38" s="155">
        <f t="shared" si="22"/>
        <v>0</v>
      </c>
      <c r="O38" s="155">
        <v>0</v>
      </c>
      <c r="P38" s="133">
        <f t="shared" si="23"/>
        <v>0</v>
      </c>
      <c r="Q38" s="134">
        <f t="shared" si="24"/>
        <v>0</v>
      </c>
      <c r="R38" s="157">
        <f>SUM(Q35:Q38)</f>
        <v>0</v>
      </c>
    </row>
    <row r="39" spans="1:18" ht="15.75" customHeight="1" x14ac:dyDescent="0.4">
      <c r="A39" s="186"/>
      <c r="B39" s="187"/>
      <c r="C39" s="188"/>
      <c r="D39" s="189"/>
      <c r="E39" s="189"/>
      <c r="F39" s="190"/>
      <c r="G39" s="191"/>
      <c r="H39" s="186"/>
      <c r="I39" s="186"/>
      <c r="J39" s="191"/>
      <c r="K39" s="191"/>
      <c r="L39" s="191"/>
      <c r="M39" s="191"/>
      <c r="N39" s="191"/>
      <c r="O39" s="191"/>
      <c r="P39" s="191"/>
      <c r="Q39" s="192"/>
      <c r="R39" s="182">
        <f>SUM(R25:R38)</f>
        <v>0</v>
      </c>
    </row>
    <row r="40" spans="1:18" ht="15.75" customHeight="1" x14ac:dyDescent="0.35">
      <c r="A40" s="183"/>
      <c r="B40" s="94">
        <v>2024</v>
      </c>
      <c r="C40" s="93"/>
      <c r="D40" s="95"/>
      <c r="E40" s="95"/>
      <c r="F40" s="95"/>
      <c r="G40" s="95"/>
      <c r="H40" s="93"/>
      <c r="I40" s="93"/>
      <c r="J40" s="95"/>
      <c r="K40" s="95"/>
      <c r="L40" s="95"/>
      <c r="M40" s="95"/>
      <c r="N40" s="95"/>
      <c r="O40" s="95"/>
      <c r="P40" s="95"/>
      <c r="Q40" s="95"/>
    </row>
    <row r="41" spans="1:18" ht="15.75" customHeight="1" x14ac:dyDescent="0.35">
      <c r="A41" s="184"/>
      <c r="B41" s="97" t="s">
        <v>94</v>
      </c>
      <c r="C41" s="98" t="s">
        <v>95</v>
      </c>
      <c r="D41" s="99" t="s">
        <v>73</v>
      </c>
      <c r="E41" s="99" t="s">
        <v>74</v>
      </c>
      <c r="F41" s="100" t="s">
        <v>75</v>
      </c>
      <c r="G41" s="100" t="s">
        <v>76</v>
      </c>
      <c r="H41" s="100" t="s">
        <v>77</v>
      </c>
      <c r="I41" s="100" t="s">
        <v>78</v>
      </c>
      <c r="J41" s="100" t="s">
        <v>79</v>
      </c>
      <c r="K41" s="101" t="s">
        <v>80</v>
      </c>
      <c r="L41" s="98" t="s">
        <v>81</v>
      </c>
      <c r="M41" s="102" t="s">
        <v>82</v>
      </c>
      <c r="N41" s="102" t="s">
        <v>83</v>
      </c>
      <c r="O41" s="102" t="s">
        <v>84</v>
      </c>
      <c r="P41" s="103" t="s">
        <v>96</v>
      </c>
      <c r="Q41" s="104" t="s">
        <v>86</v>
      </c>
    </row>
    <row r="42" spans="1:18" ht="15.75" customHeight="1" x14ac:dyDescent="0.35">
      <c r="A42" s="116" t="s">
        <v>91</v>
      </c>
      <c r="B42" s="117"/>
      <c r="C42" s="117"/>
      <c r="D42" s="118"/>
      <c r="E42" s="118"/>
      <c r="F42" s="118"/>
      <c r="G42" s="119"/>
      <c r="H42" s="120"/>
      <c r="I42" s="120"/>
      <c r="J42" s="119"/>
      <c r="K42" s="119"/>
      <c r="L42" s="119"/>
      <c r="M42" s="119"/>
      <c r="N42" s="119"/>
      <c r="O42" s="119"/>
      <c r="P42" s="119"/>
      <c r="Q42" s="185"/>
    </row>
    <row r="43" spans="1:18" ht="15.75" customHeight="1" x14ac:dyDescent="0.35">
      <c r="A43" s="123"/>
      <c r="B43" s="124"/>
      <c r="C43" s="125"/>
      <c r="D43" s="126"/>
      <c r="E43" s="127"/>
      <c r="F43" s="128"/>
      <c r="G43" s="127"/>
      <c r="H43" s="129"/>
      <c r="I43" s="193"/>
      <c r="J43" s="131"/>
      <c r="K43" s="194"/>
      <c r="L43" s="195"/>
      <c r="M43" s="196">
        <f t="shared" ref="M43:M46" si="25">D43*F43*G43</f>
        <v>0</v>
      </c>
      <c r="N43" s="196">
        <f t="shared" ref="N43:N46" si="26">D43*E43</f>
        <v>0</v>
      </c>
      <c r="O43" s="197">
        <v>0</v>
      </c>
      <c r="P43" s="133">
        <f t="shared" ref="P43:P46" si="27">D43*J43+K43</f>
        <v>0</v>
      </c>
      <c r="Q43" s="134">
        <v>0</v>
      </c>
    </row>
    <row r="44" spans="1:18" ht="15.75" customHeight="1" x14ac:dyDescent="0.35">
      <c r="A44" s="135"/>
      <c r="B44" s="136"/>
      <c r="C44" s="137"/>
      <c r="D44" s="138"/>
      <c r="E44" s="139"/>
      <c r="F44" s="140"/>
      <c r="G44" s="141"/>
      <c r="H44" s="142"/>
      <c r="I44" s="198"/>
      <c r="J44" s="144"/>
      <c r="K44" s="141"/>
      <c r="L44" s="144"/>
      <c r="M44" s="199">
        <f t="shared" si="25"/>
        <v>0</v>
      </c>
      <c r="N44" s="199">
        <f t="shared" si="26"/>
        <v>0</v>
      </c>
      <c r="O44" s="200">
        <v>0</v>
      </c>
      <c r="P44" s="133">
        <f t="shared" si="27"/>
        <v>0</v>
      </c>
      <c r="Q44" s="134">
        <f t="shared" ref="Q44:Q46" si="28">SUM(O44:P44)</f>
        <v>0</v>
      </c>
    </row>
    <row r="45" spans="1:18" ht="15.75" customHeight="1" x14ac:dyDescent="0.35">
      <c r="A45" s="135"/>
      <c r="B45" s="136"/>
      <c r="C45" s="137"/>
      <c r="D45" s="138"/>
      <c r="E45" s="139"/>
      <c r="F45" s="140"/>
      <c r="G45" s="141"/>
      <c r="H45" s="142"/>
      <c r="I45" s="198"/>
      <c r="J45" s="144"/>
      <c r="K45" s="141"/>
      <c r="L45" s="144"/>
      <c r="M45" s="199">
        <f t="shared" si="25"/>
        <v>0</v>
      </c>
      <c r="N45" s="199">
        <f t="shared" si="26"/>
        <v>0</v>
      </c>
      <c r="O45" s="200">
        <v>0</v>
      </c>
      <c r="P45" s="133">
        <f t="shared" si="27"/>
        <v>0</v>
      </c>
      <c r="Q45" s="134">
        <f t="shared" si="28"/>
        <v>0</v>
      </c>
    </row>
    <row r="46" spans="1:18" ht="15.75" customHeight="1" x14ac:dyDescent="0.4">
      <c r="A46" s="135"/>
      <c r="B46" s="147"/>
      <c r="C46" s="148"/>
      <c r="D46" s="149"/>
      <c r="E46" s="127"/>
      <c r="F46" s="150"/>
      <c r="G46" s="151"/>
      <c r="H46" s="152"/>
      <c r="I46" s="201"/>
      <c r="J46" s="154"/>
      <c r="K46" s="151"/>
      <c r="L46" s="154"/>
      <c r="M46" s="202">
        <f t="shared" si="25"/>
        <v>0</v>
      </c>
      <c r="N46" s="202">
        <f t="shared" si="26"/>
        <v>0</v>
      </c>
      <c r="O46" s="203">
        <v>0</v>
      </c>
      <c r="P46" s="133">
        <f t="shared" si="27"/>
        <v>0</v>
      </c>
      <c r="Q46" s="156">
        <f t="shared" si="28"/>
        <v>0</v>
      </c>
      <c r="R46" s="157">
        <f>SUM(Q43:Q46)</f>
        <v>0</v>
      </c>
    </row>
    <row r="47" spans="1:18" ht="15.75" customHeight="1" x14ac:dyDescent="0.35">
      <c r="A47" s="116" t="s">
        <v>98</v>
      </c>
      <c r="B47" s="117"/>
      <c r="C47" s="117"/>
      <c r="D47" s="118"/>
      <c r="E47" s="118"/>
      <c r="F47" s="158"/>
      <c r="G47" s="119"/>
      <c r="H47" s="120"/>
      <c r="I47" s="120"/>
      <c r="J47" s="119"/>
      <c r="K47" s="119"/>
      <c r="L47" s="119"/>
      <c r="M47" s="119"/>
      <c r="N47" s="119"/>
      <c r="O47" s="119"/>
      <c r="P47" s="119"/>
      <c r="Q47" s="185"/>
    </row>
    <row r="48" spans="1:18" ht="15.75" customHeight="1" x14ac:dyDescent="0.35">
      <c r="A48" s="159"/>
      <c r="B48" s="160"/>
      <c r="C48" s="161"/>
      <c r="D48" s="162"/>
      <c r="E48" s="127"/>
      <c r="F48" s="163"/>
      <c r="G48" s="164"/>
      <c r="H48" s="165"/>
      <c r="I48" s="204"/>
      <c r="J48" s="166"/>
      <c r="K48" s="205"/>
      <c r="L48" s="206"/>
      <c r="M48" s="196">
        <f t="shared" ref="M48:M51" si="29">D48*F48*G48</f>
        <v>0</v>
      </c>
      <c r="N48" s="196">
        <f t="shared" ref="N48:N51" si="30">D48*E48</f>
        <v>0</v>
      </c>
      <c r="O48" s="197">
        <v>0</v>
      </c>
      <c r="P48" s="133">
        <f t="shared" ref="P48:P51" si="31">D48*J48+K48</f>
        <v>0</v>
      </c>
      <c r="Q48" s="134">
        <f t="shared" ref="Q48:Q51" si="32">SUM(O48:P48)</f>
        <v>0</v>
      </c>
    </row>
    <row r="49" spans="1:18" ht="15.75" customHeight="1" x14ac:dyDescent="0.35">
      <c r="A49" s="159"/>
      <c r="B49" s="160"/>
      <c r="C49" s="161"/>
      <c r="D49" s="162"/>
      <c r="E49" s="139"/>
      <c r="F49" s="163"/>
      <c r="G49" s="164"/>
      <c r="H49" s="165"/>
      <c r="I49" s="204"/>
      <c r="J49" s="166"/>
      <c r="K49" s="164"/>
      <c r="L49" s="166"/>
      <c r="M49" s="199">
        <f t="shared" si="29"/>
        <v>0</v>
      </c>
      <c r="N49" s="199">
        <f t="shared" si="30"/>
        <v>0</v>
      </c>
      <c r="O49" s="200">
        <v>0</v>
      </c>
      <c r="P49" s="133">
        <f t="shared" si="31"/>
        <v>0</v>
      </c>
      <c r="Q49" s="134">
        <f t="shared" si="32"/>
        <v>0</v>
      </c>
    </row>
    <row r="50" spans="1:18" ht="15.75" customHeight="1" x14ac:dyDescent="0.35">
      <c r="A50" s="167"/>
      <c r="B50" s="168"/>
      <c r="C50" s="169"/>
      <c r="D50" s="170"/>
      <c r="E50" s="139"/>
      <c r="F50" s="171"/>
      <c r="G50" s="139"/>
      <c r="H50" s="172"/>
      <c r="I50" s="207"/>
      <c r="J50" s="174"/>
      <c r="K50" s="139"/>
      <c r="L50" s="174"/>
      <c r="M50" s="199">
        <f t="shared" si="29"/>
        <v>0</v>
      </c>
      <c r="N50" s="199">
        <f t="shared" si="30"/>
        <v>0</v>
      </c>
      <c r="O50" s="200">
        <v>0</v>
      </c>
      <c r="P50" s="133">
        <f t="shared" si="31"/>
        <v>0</v>
      </c>
      <c r="Q50" s="134">
        <f t="shared" si="32"/>
        <v>0</v>
      </c>
    </row>
    <row r="51" spans="1:18" ht="15.75" customHeight="1" x14ac:dyDescent="0.4">
      <c r="A51" s="175"/>
      <c r="B51" s="147"/>
      <c r="C51" s="148"/>
      <c r="D51" s="149"/>
      <c r="E51" s="127"/>
      <c r="F51" s="176"/>
      <c r="G51" s="151"/>
      <c r="H51" s="152"/>
      <c r="I51" s="201"/>
      <c r="J51" s="154"/>
      <c r="K51" s="151"/>
      <c r="L51" s="154"/>
      <c r="M51" s="202">
        <f t="shared" si="29"/>
        <v>0</v>
      </c>
      <c r="N51" s="202">
        <f t="shared" si="30"/>
        <v>0</v>
      </c>
      <c r="O51" s="203">
        <v>0</v>
      </c>
      <c r="P51" s="133">
        <f t="shared" si="31"/>
        <v>0</v>
      </c>
      <c r="Q51" s="156">
        <f t="shared" si="32"/>
        <v>0</v>
      </c>
      <c r="R51" s="157">
        <f>SUM(Q48:Q51)</f>
        <v>0</v>
      </c>
    </row>
    <row r="52" spans="1:18" ht="15.75" customHeight="1" x14ac:dyDescent="0.35">
      <c r="A52" s="116" t="s">
        <v>93</v>
      </c>
      <c r="B52" s="117"/>
      <c r="C52" s="117"/>
      <c r="D52" s="118"/>
      <c r="E52" s="118"/>
      <c r="F52" s="158"/>
      <c r="G52" s="119"/>
      <c r="H52" s="120"/>
      <c r="I52" s="120"/>
      <c r="J52" s="119"/>
      <c r="K52" s="119"/>
      <c r="L52" s="119"/>
      <c r="M52" s="119"/>
      <c r="N52" s="119"/>
      <c r="O52" s="119"/>
      <c r="P52" s="119"/>
      <c r="Q52" s="185"/>
    </row>
    <row r="53" spans="1:18" ht="15.75" customHeight="1" x14ac:dyDescent="0.35">
      <c r="A53" s="159"/>
      <c r="B53" s="160"/>
      <c r="C53" s="161"/>
      <c r="D53" s="208"/>
      <c r="E53" s="194"/>
      <c r="F53" s="209"/>
      <c r="G53" s="205"/>
      <c r="H53" s="210"/>
      <c r="I53" s="211"/>
      <c r="J53" s="206"/>
      <c r="K53" s="205"/>
      <c r="L53" s="206"/>
      <c r="M53" s="196">
        <f t="shared" ref="M53:M56" si="33">D53*F53*G53</f>
        <v>0</v>
      </c>
      <c r="N53" s="196">
        <f t="shared" ref="N53:N56" si="34">D53*E53</f>
        <v>0</v>
      </c>
      <c r="O53" s="212">
        <v>0</v>
      </c>
      <c r="P53" s="178">
        <f t="shared" ref="P53:P56" si="35">D53*J53+K53</f>
        <v>0</v>
      </c>
      <c r="Q53" s="134">
        <f t="shared" ref="Q53:Q56" si="36">SUM(O53:P53)</f>
        <v>0</v>
      </c>
    </row>
    <row r="54" spans="1:18" ht="15.75" customHeight="1" x14ac:dyDescent="0.35">
      <c r="A54" s="159"/>
      <c r="B54" s="160"/>
      <c r="C54" s="161"/>
      <c r="D54" s="213"/>
      <c r="E54" s="139"/>
      <c r="F54" s="163"/>
      <c r="G54" s="164"/>
      <c r="H54" s="165"/>
      <c r="I54" s="204"/>
      <c r="J54" s="166"/>
      <c r="K54" s="164"/>
      <c r="L54" s="166"/>
      <c r="M54" s="199">
        <f t="shared" si="33"/>
        <v>0</v>
      </c>
      <c r="N54" s="199">
        <f t="shared" si="34"/>
        <v>0</v>
      </c>
      <c r="O54" s="200">
        <v>0</v>
      </c>
      <c r="P54" s="179">
        <f t="shared" si="35"/>
        <v>0</v>
      </c>
      <c r="Q54" s="134">
        <f t="shared" si="36"/>
        <v>0</v>
      </c>
    </row>
    <row r="55" spans="1:18" ht="15.75" customHeight="1" x14ac:dyDescent="0.35">
      <c r="A55" s="167"/>
      <c r="B55" s="168"/>
      <c r="C55" s="169"/>
      <c r="D55" s="214"/>
      <c r="E55" s="139"/>
      <c r="F55" s="171"/>
      <c r="G55" s="139"/>
      <c r="H55" s="172"/>
      <c r="I55" s="207"/>
      <c r="J55" s="174"/>
      <c r="K55" s="139"/>
      <c r="L55" s="174"/>
      <c r="M55" s="199">
        <f t="shared" si="33"/>
        <v>0</v>
      </c>
      <c r="N55" s="199">
        <f t="shared" si="34"/>
        <v>0</v>
      </c>
      <c r="O55" s="200">
        <v>0</v>
      </c>
      <c r="P55" s="179">
        <f t="shared" si="35"/>
        <v>0</v>
      </c>
      <c r="Q55" s="134">
        <f t="shared" si="36"/>
        <v>0</v>
      </c>
    </row>
    <row r="56" spans="1:18" ht="15.75" customHeight="1" x14ac:dyDescent="0.4">
      <c r="A56" s="175"/>
      <c r="B56" s="147"/>
      <c r="C56" s="148"/>
      <c r="D56" s="215"/>
      <c r="E56" s="151"/>
      <c r="F56" s="176"/>
      <c r="G56" s="151"/>
      <c r="H56" s="152"/>
      <c r="I56" s="201"/>
      <c r="J56" s="154"/>
      <c r="K56" s="151"/>
      <c r="L56" s="154"/>
      <c r="M56" s="202">
        <f t="shared" si="33"/>
        <v>0</v>
      </c>
      <c r="N56" s="202">
        <f t="shared" si="34"/>
        <v>0</v>
      </c>
      <c r="O56" s="203">
        <v>0</v>
      </c>
      <c r="P56" s="180">
        <f t="shared" si="35"/>
        <v>0</v>
      </c>
      <c r="Q56" s="156">
        <f t="shared" si="36"/>
        <v>0</v>
      </c>
      <c r="R56" s="157">
        <f>SUM(Q53:Q56)</f>
        <v>0</v>
      </c>
    </row>
    <row r="57" spans="1:18" ht="15.75" customHeight="1" x14ac:dyDescent="0.4">
      <c r="A57" s="90"/>
      <c r="B57" s="90"/>
      <c r="C57" s="90"/>
      <c r="H57" s="90"/>
      <c r="I57" s="90"/>
      <c r="R57" s="182">
        <f>SUM(R43:R56)</f>
        <v>0</v>
      </c>
    </row>
    <row r="58" spans="1:18" ht="15.75" customHeight="1" x14ac:dyDescent="0.4">
      <c r="A58" s="90"/>
      <c r="B58" s="90"/>
      <c r="C58" s="90"/>
      <c r="H58" s="90"/>
      <c r="I58" s="90"/>
    </row>
    <row r="59" spans="1:18" ht="15.75" customHeight="1" x14ac:dyDescent="0.35">
      <c r="A59" s="183"/>
      <c r="B59" s="94">
        <v>2025</v>
      </c>
      <c r="C59" s="93"/>
      <c r="D59" s="95"/>
      <c r="E59" s="95"/>
      <c r="F59" s="95"/>
      <c r="G59" s="95"/>
      <c r="H59" s="93"/>
      <c r="I59" s="93"/>
      <c r="J59" s="95"/>
      <c r="K59" s="95"/>
      <c r="L59" s="95"/>
      <c r="M59" s="95"/>
      <c r="N59" s="95"/>
      <c r="O59" s="95"/>
      <c r="P59" s="95"/>
      <c r="Q59" s="95"/>
    </row>
    <row r="60" spans="1:18" ht="15.75" customHeight="1" x14ac:dyDescent="0.35">
      <c r="A60" s="184"/>
      <c r="B60" s="97" t="s">
        <v>94</v>
      </c>
      <c r="C60" s="98" t="s">
        <v>95</v>
      </c>
      <c r="D60" s="99" t="s">
        <v>73</v>
      </c>
      <c r="E60" s="99" t="s">
        <v>74</v>
      </c>
      <c r="F60" s="100" t="s">
        <v>75</v>
      </c>
      <c r="G60" s="100" t="s">
        <v>76</v>
      </c>
      <c r="H60" s="100" t="s">
        <v>77</v>
      </c>
      <c r="I60" s="100" t="s">
        <v>78</v>
      </c>
      <c r="J60" s="100" t="s">
        <v>79</v>
      </c>
      <c r="K60" s="101" t="s">
        <v>80</v>
      </c>
      <c r="L60" s="98" t="s">
        <v>81</v>
      </c>
      <c r="M60" s="102" t="s">
        <v>82</v>
      </c>
      <c r="N60" s="102" t="s">
        <v>83</v>
      </c>
      <c r="O60" s="102" t="s">
        <v>84</v>
      </c>
      <c r="P60" s="103" t="s">
        <v>96</v>
      </c>
      <c r="Q60" s="104" t="s">
        <v>86</v>
      </c>
    </row>
    <row r="61" spans="1:18" ht="15.75" customHeight="1" x14ac:dyDescent="0.35">
      <c r="A61" s="116" t="s">
        <v>91</v>
      </c>
      <c r="B61" s="117"/>
      <c r="C61" s="117"/>
      <c r="D61" s="118"/>
      <c r="E61" s="118"/>
      <c r="F61" s="118"/>
      <c r="G61" s="119"/>
      <c r="H61" s="120"/>
      <c r="I61" s="120"/>
      <c r="J61" s="119"/>
      <c r="K61" s="119"/>
      <c r="L61" s="119"/>
      <c r="M61" s="119"/>
      <c r="N61" s="119"/>
      <c r="O61" s="119"/>
      <c r="P61" s="119"/>
      <c r="Q61" s="185"/>
    </row>
    <row r="62" spans="1:18" ht="15.75" customHeight="1" x14ac:dyDescent="0.35">
      <c r="A62" s="123"/>
      <c r="B62" s="124"/>
      <c r="C62" s="125"/>
      <c r="D62" s="126"/>
      <c r="E62" s="127"/>
      <c r="F62" s="128"/>
      <c r="G62" s="127"/>
      <c r="H62" s="129"/>
      <c r="I62" s="193"/>
      <c r="J62" s="131"/>
      <c r="K62" s="194"/>
      <c r="L62" s="195"/>
      <c r="M62" s="196">
        <f t="shared" ref="M62:M65" si="37">D62*F62*G62</f>
        <v>0</v>
      </c>
      <c r="N62" s="196">
        <f t="shared" ref="N62:N65" si="38">D62*E62</f>
        <v>0</v>
      </c>
      <c r="O62" s="197">
        <v>0</v>
      </c>
      <c r="P62" s="133">
        <f t="shared" ref="P62:P65" si="39">D62*J62+K62</f>
        <v>0</v>
      </c>
      <c r="Q62" s="134">
        <v>0</v>
      </c>
    </row>
    <row r="63" spans="1:18" ht="15.75" customHeight="1" x14ac:dyDescent="0.35">
      <c r="A63" s="135"/>
      <c r="B63" s="136"/>
      <c r="C63" s="137"/>
      <c r="D63" s="138"/>
      <c r="E63" s="139"/>
      <c r="F63" s="140"/>
      <c r="G63" s="141"/>
      <c r="H63" s="142"/>
      <c r="I63" s="198"/>
      <c r="J63" s="144"/>
      <c r="K63" s="141"/>
      <c r="L63" s="144"/>
      <c r="M63" s="199">
        <f t="shared" si="37"/>
        <v>0</v>
      </c>
      <c r="N63" s="199">
        <f t="shared" si="38"/>
        <v>0</v>
      </c>
      <c r="O63" s="200">
        <v>0</v>
      </c>
      <c r="P63" s="133">
        <f t="shared" si="39"/>
        <v>0</v>
      </c>
      <c r="Q63" s="134">
        <f t="shared" ref="Q63:Q65" si="40">SUM(O63:P63)</f>
        <v>0</v>
      </c>
    </row>
    <row r="64" spans="1:18" ht="15.75" customHeight="1" x14ac:dyDescent="0.35">
      <c r="A64" s="135"/>
      <c r="B64" s="136"/>
      <c r="C64" s="137"/>
      <c r="D64" s="138"/>
      <c r="E64" s="139"/>
      <c r="F64" s="140"/>
      <c r="G64" s="141"/>
      <c r="H64" s="142"/>
      <c r="I64" s="198"/>
      <c r="J64" s="144"/>
      <c r="K64" s="141"/>
      <c r="L64" s="144"/>
      <c r="M64" s="199">
        <f t="shared" si="37"/>
        <v>0</v>
      </c>
      <c r="N64" s="199">
        <f t="shared" si="38"/>
        <v>0</v>
      </c>
      <c r="O64" s="200">
        <v>0</v>
      </c>
      <c r="P64" s="133">
        <f t="shared" si="39"/>
        <v>0</v>
      </c>
      <c r="Q64" s="134">
        <f t="shared" si="40"/>
        <v>0</v>
      </c>
    </row>
    <row r="65" spans="1:18" ht="15.75" customHeight="1" x14ac:dyDescent="0.4">
      <c r="A65" s="135"/>
      <c r="B65" s="147"/>
      <c r="C65" s="148"/>
      <c r="D65" s="149"/>
      <c r="E65" s="127"/>
      <c r="F65" s="150"/>
      <c r="G65" s="151"/>
      <c r="H65" s="152"/>
      <c r="I65" s="201"/>
      <c r="J65" s="154"/>
      <c r="K65" s="151"/>
      <c r="L65" s="154"/>
      <c r="M65" s="202">
        <f t="shared" si="37"/>
        <v>0</v>
      </c>
      <c r="N65" s="202">
        <f t="shared" si="38"/>
        <v>0</v>
      </c>
      <c r="O65" s="203">
        <v>0</v>
      </c>
      <c r="P65" s="133">
        <f t="shared" si="39"/>
        <v>0</v>
      </c>
      <c r="Q65" s="156">
        <f t="shared" si="40"/>
        <v>0</v>
      </c>
      <c r="R65" s="157">
        <f>SUM(Q62:Q65)</f>
        <v>0</v>
      </c>
    </row>
    <row r="66" spans="1:18" ht="15.75" customHeight="1" x14ac:dyDescent="0.35">
      <c r="A66" s="116" t="s">
        <v>99</v>
      </c>
      <c r="B66" s="117"/>
      <c r="C66" s="117"/>
      <c r="D66" s="118"/>
      <c r="E66" s="118"/>
      <c r="F66" s="158"/>
      <c r="G66" s="119"/>
      <c r="H66" s="120"/>
      <c r="I66" s="120"/>
      <c r="J66" s="119"/>
      <c r="K66" s="119"/>
      <c r="L66" s="119"/>
      <c r="M66" s="119"/>
      <c r="N66" s="119"/>
      <c r="O66" s="119"/>
      <c r="P66" s="119"/>
      <c r="Q66" s="185"/>
    </row>
    <row r="67" spans="1:18" ht="15.75" customHeight="1" x14ac:dyDescent="0.35">
      <c r="A67" s="159"/>
      <c r="B67" s="160"/>
      <c r="C67" s="161"/>
      <c r="D67" s="162"/>
      <c r="E67" s="127"/>
      <c r="F67" s="163"/>
      <c r="G67" s="164"/>
      <c r="H67" s="165"/>
      <c r="I67" s="204"/>
      <c r="J67" s="166"/>
      <c r="K67" s="205"/>
      <c r="L67" s="206"/>
      <c r="M67" s="196">
        <f t="shared" ref="M67:M70" si="41">D67*F67*G67</f>
        <v>0</v>
      </c>
      <c r="N67" s="196">
        <f t="shared" ref="N67:N70" si="42">D67*E67</f>
        <v>0</v>
      </c>
      <c r="O67" s="197">
        <v>0</v>
      </c>
      <c r="P67" s="133">
        <f t="shared" ref="P67:P70" si="43">D67*J67+K67</f>
        <v>0</v>
      </c>
      <c r="Q67" s="134">
        <f t="shared" ref="Q67:Q70" si="44">SUM(O67:P67)</f>
        <v>0</v>
      </c>
    </row>
    <row r="68" spans="1:18" ht="15.75" customHeight="1" x14ac:dyDescent="0.35">
      <c r="A68" s="159"/>
      <c r="B68" s="160"/>
      <c r="C68" s="161"/>
      <c r="D68" s="162"/>
      <c r="E68" s="139"/>
      <c r="F68" s="163"/>
      <c r="G68" s="164"/>
      <c r="H68" s="165"/>
      <c r="I68" s="204"/>
      <c r="J68" s="166"/>
      <c r="K68" s="164"/>
      <c r="L68" s="166"/>
      <c r="M68" s="199">
        <f t="shared" si="41"/>
        <v>0</v>
      </c>
      <c r="N68" s="199">
        <f t="shared" si="42"/>
        <v>0</v>
      </c>
      <c r="O68" s="200">
        <v>0</v>
      </c>
      <c r="P68" s="133">
        <f t="shared" si="43"/>
        <v>0</v>
      </c>
      <c r="Q68" s="134">
        <f t="shared" si="44"/>
        <v>0</v>
      </c>
    </row>
    <row r="69" spans="1:18" ht="15.75" customHeight="1" x14ac:dyDescent="0.35">
      <c r="A69" s="167"/>
      <c r="B69" s="168"/>
      <c r="C69" s="169"/>
      <c r="D69" s="170"/>
      <c r="E69" s="139"/>
      <c r="F69" s="171"/>
      <c r="G69" s="139"/>
      <c r="H69" s="172"/>
      <c r="I69" s="207"/>
      <c r="J69" s="174"/>
      <c r="K69" s="139"/>
      <c r="L69" s="174"/>
      <c r="M69" s="199">
        <f t="shared" si="41"/>
        <v>0</v>
      </c>
      <c r="N69" s="199">
        <f t="shared" si="42"/>
        <v>0</v>
      </c>
      <c r="O69" s="200">
        <v>0</v>
      </c>
      <c r="P69" s="133">
        <f t="shared" si="43"/>
        <v>0</v>
      </c>
      <c r="Q69" s="134">
        <f t="shared" si="44"/>
        <v>0</v>
      </c>
    </row>
    <row r="70" spans="1:18" ht="15.75" customHeight="1" x14ac:dyDescent="0.4">
      <c r="A70" s="175"/>
      <c r="B70" s="147"/>
      <c r="C70" s="148"/>
      <c r="D70" s="149"/>
      <c r="E70" s="127"/>
      <c r="F70" s="176"/>
      <c r="G70" s="151"/>
      <c r="H70" s="152"/>
      <c r="I70" s="201"/>
      <c r="J70" s="154"/>
      <c r="K70" s="151"/>
      <c r="L70" s="154"/>
      <c r="M70" s="202">
        <f t="shared" si="41"/>
        <v>0</v>
      </c>
      <c r="N70" s="202">
        <f t="shared" si="42"/>
        <v>0</v>
      </c>
      <c r="O70" s="203">
        <v>0</v>
      </c>
      <c r="P70" s="133">
        <f t="shared" si="43"/>
        <v>0</v>
      </c>
      <c r="Q70" s="156">
        <f t="shared" si="44"/>
        <v>0</v>
      </c>
      <c r="R70" s="157">
        <f>SUM(Q67:Q70)</f>
        <v>0</v>
      </c>
    </row>
    <row r="71" spans="1:18" ht="15.75" customHeight="1" x14ac:dyDescent="0.35">
      <c r="A71" s="116" t="s">
        <v>93</v>
      </c>
      <c r="B71" s="117"/>
      <c r="C71" s="117"/>
      <c r="D71" s="118"/>
      <c r="E71" s="118"/>
      <c r="F71" s="158"/>
      <c r="G71" s="119"/>
      <c r="H71" s="120"/>
      <c r="I71" s="120"/>
      <c r="J71" s="119"/>
      <c r="K71" s="119"/>
      <c r="L71" s="119"/>
      <c r="M71" s="119"/>
      <c r="N71" s="119"/>
      <c r="O71" s="119"/>
      <c r="P71" s="119"/>
      <c r="Q71" s="185"/>
    </row>
    <row r="72" spans="1:18" ht="15.75" customHeight="1" x14ac:dyDescent="0.35">
      <c r="A72" s="159"/>
      <c r="B72" s="160"/>
      <c r="C72" s="161"/>
      <c r="D72" s="208"/>
      <c r="E72" s="194"/>
      <c r="F72" s="209"/>
      <c r="G72" s="205"/>
      <c r="H72" s="210"/>
      <c r="I72" s="211"/>
      <c r="J72" s="206"/>
      <c r="K72" s="205"/>
      <c r="L72" s="206"/>
      <c r="M72" s="196">
        <f t="shared" ref="M72:M75" si="45">D72*F72*G72</f>
        <v>0</v>
      </c>
      <c r="N72" s="196">
        <f t="shared" ref="N72:N75" si="46">D72*E72</f>
        <v>0</v>
      </c>
      <c r="O72" s="212">
        <v>0</v>
      </c>
      <c r="P72" s="178">
        <f t="shared" ref="P72:P75" si="47">D72*J72+K72</f>
        <v>0</v>
      </c>
      <c r="Q72" s="134">
        <f t="shared" ref="Q72:Q75" si="48">SUM(O72:P72)</f>
        <v>0</v>
      </c>
    </row>
    <row r="73" spans="1:18" ht="15.75" customHeight="1" x14ac:dyDescent="0.35">
      <c r="A73" s="159"/>
      <c r="B73" s="160"/>
      <c r="C73" s="161"/>
      <c r="D73" s="213"/>
      <c r="E73" s="139"/>
      <c r="F73" s="163"/>
      <c r="G73" s="164"/>
      <c r="H73" s="165"/>
      <c r="I73" s="204"/>
      <c r="J73" s="166"/>
      <c r="K73" s="164"/>
      <c r="L73" s="166"/>
      <c r="M73" s="199">
        <f t="shared" si="45"/>
        <v>0</v>
      </c>
      <c r="N73" s="199">
        <f t="shared" si="46"/>
        <v>0</v>
      </c>
      <c r="O73" s="200">
        <v>0</v>
      </c>
      <c r="P73" s="179">
        <f t="shared" si="47"/>
        <v>0</v>
      </c>
      <c r="Q73" s="134">
        <f t="shared" si="48"/>
        <v>0</v>
      </c>
    </row>
    <row r="74" spans="1:18" ht="15.75" customHeight="1" x14ac:dyDescent="0.35">
      <c r="A74" s="167"/>
      <c r="B74" s="168"/>
      <c r="C74" s="169"/>
      <c r="D74" s="214"/>
      <c r="E74" s="139"/>
      <c r="F74" s="171"/>
      <c r="G74" s="139"/>
      <c r="H74" s="172"/>
      <c r="I74" s="207"/>
      <c r="J74" s="174"/>
      <c r="K74" s="139"/>
      <c r="L74" s="174"/>
      <c r="M74" s="199">
        <f t="shared" si="45"/>
        <v>0</v>
      </c>
      <c r="N74" s="199">
        <f t="shared" si="46"/>
        <v>0</v>
      </c>
      <c r="O74" s="200">
        <v>0</v>
      </c>
      <c r="P74" s="179">
        <f t="shared" si="47"/>
        <v>0</v>
      </c>
      <c r="Q74" s="134">
        <f t="shared" si="48"/>
        <v>0</v>
      </c>
    </row>
    <row r="75" spans="1:18" ht="15.75" customHeight="1" x14ac:dyDescent="0.4">
      <c r="A75" s="175"/>
      <c r="B75" s="147"/>
      <c r="C75" s="148"/>
      <c r="D75" s="215"/>
      <c r="E75" s="151"/>
      <c r="F75" s="176"/>
      <c r="G75" s="151"/>
      <c r="H75" s="152"/>
      <c r="I75" s="201"/>
      <c r="J75" s="154"/>
      <c r="K75" s="151"/>
      <c r="L75" s="154"/>
      <c r="M75" s="202">
        <f t="shared" si="45"/>
        <v>0</v>
      </c>
      <c r="N75" s="202">
        <f t="shared" si="46"/>
        <v>0</v>
      </c>
      <c r="O75" s="203">
        <v>0</v>
      </c>
      <c r="P75" s="180">
        <f t="shared" si="47"/>
        <v>0</v>
      </c>
      <c r="Q75" s="156">
        <f t="shared" si="48"/>
        <v>0</v>
      </c>
      <c r="R75" s="157">
        <f>SUM(Q72:Q75)</f>
        <v>0</v>
      </c>
    </row>
    <row r="76" spans="1:18" ht="15.75" customHeight="1" x14ac:dyDescent="0.4">
      <c r="A76" s="90"/>
      <c r="B76" s="90"/>
      <c r="C76" s="90"/>
      <c r="H76" s="90"/>
      <c r="I76" s="90"/>
      <c r="R76" s="182">
        <f>SUM(R62:R75)</f>
        <v>0</v>
      </c>
    </row>
    <row r="77" spans="1:18" ht="15.75" customHeight="1" x14ac:dyDescent="0.35">
      <c r="A77" s="183"/>
      <c r="B77" s="94">
        <v>2026</v>
      </c>
      <c r="C77" s="93"/>
      <c r="D77" s="95"/>
      <c r="E77" s="95"/>
      <c r="F77" s="95"/>
      <c r="G77" s="95"/>
      <c r="H77" s="93"/>
      <c r="I77" s="93"/>
      <c r="J77" s="95"/>
      <c r="K77" s="95"/>
      <c r="L77" s="95"/>
      <c r="M77" s="95"/>
      <c r="N77" s="95"/>
      <c r="O77" s="95"/>
      <c r="P77" s="95"/>
      <c r="Q77" s="95"/>
    </row>
    <row r="78" spans="1:18" ht="15.75" customHeight="1" x14ac:dyDescent="0.35">
      <c r="A78" s="184"/>
      <c r="B78" s="97" t="s">
        <v>94</v>
      </c>
      <c r="C78" s="98" t="s">
        <v>95</v>
      </c>
      <c r="D78" s="99" t="s">
        <v>73</v>
      </c>
      <c r="E78" s="99" t="s">
        <v>74</v>
      </c>
      <c r="F78" s="100" t="s">
        <v>75</v>
      </c>
      <c r="G78" s="100" t="s">
        <v>76</v>
      </c>
      <c r="H78" s="100" t="s">
        <v>77</v>
      </c>
      <c r="I78" s="100" t="s">
        <v>78</v>
      </c>
      <c r="J78" s="100" t="s">
        <v>79</v>
      </c>
      <c r="K78" s="101" t="s">
        <v>80</v>
      </c>
      <c r="L78" s="98" t="s">
        <v>81</v>
      </c>
      <c r="M78" s="102" t="s">
        <v>82</v>
      </c>
      <c r="N78" s="102" t="s">
        <v>83</v>
      </c>
      <c r="O78" s="102" t="s">
        <v>84</v>
      </c>
      <c r="P78" s="103" t="s">
        <v>96</v>
      </c>
      <c r="Q78" s="104" t="s">
        <v>86</v>
      </c>
    </row>
    <row r="79" spans="1:18" ht="15.75" customHeight="1" x14ac:dyDescent="0.35">
      <c r="A79" s="116" t="s">
        <v>91</v>
      </c>
      <c r="B79" s="117"/>
      <c r="C79" s="117"/>
      <c r="D79" s="118"/>
      <c r="E79" s="118"/>
      <c r="F79" s="118"/>
      <c r="G79" s="119"/>
      <c r="H79" s="120"/>
      <c r="I79" s="120"/>
      <c r="J79" s="119"/>
      <c r="K79" s="119"/>
      <c r="L79" s="119"/>
      <c r="M79" s="119"/>
      <c r="N79" s="119"/>
      <c r="O79" s="119"/>
      <c r="P79" s="119"/>
      <c r="Q79" s="185"/>
    </row>
    <row r="80" spans="1:18" ht="15.75" customHeight="1" x14ac:dyDescent="0.35">
      <c r="A80" s="123"/>
      <c r="B80" s="124"/>
      <c r="C80" s="125"/>
      <c r="D80" s="126"/>
      <c r="E80" s="127"/>
      <c r="F80" s="128"/>
      <c r="G80" s="127"/>
      <c r="H80" s="129"/>
      <c r="I80" s="193"/>
      <c r="J80" s="131"/>
      <c r="K80" s="194"/>
      <c r="L80" s="195"/>
      <c r="M80" s="196">
        <f t="shared" ref="M80:M83" si="49">D80*F80*G80</f>
        <v>0</v>
      </c>
      <c r="N80" s="196">
        <f t="shared" ref="N80:N83" si="50">D80*E80</f>
        <v>0</v>
      </c>
      <c r="O80" s="197">
        <v>0</v>
      </c>
      <c r="P80" s="133">
        <f t="shared" ref="P80:P83" si="51">D80*J80+K80</f>
        <v>0</v>
      </c>
      <c r="Q80" s="134">
        <v>0</v>
      </c>
    </row>
    <row r="81" spans="1:18" ht="15.75" customHeight="1" x14ac:dyDescent="0.35">
      <c r="A81" s="135"/>
      <c r="B81" s="136"/>
      <c r="C81" s="137"/>
      <c r="D81" s="138"/>
      <c r="E81" s="139"/>
      <c r="F81" s="140"/>
      <c r="G81" s="141"/>
      <c r="H81" s="142"/>
      <c r="I81" s="198"/>
      <c r="J81" s="144"/>
      <c r="K81" s="141"/>
      <c r="L81" s="144"/>
      <c r="M81" s="199">
        <f t="shared" si="49"/>
        <v>0</v>
      </c>
      <c r="N81" s="199">
        <f t="shared" si="50"/>
        <v>0</v>
      </c>
      <c r="O81" s="200">
        <v>0</v>
      </c>
      <c r="P81" s="133">
        <f t="shared" si="51"/>
        <v>0</v>
      </c>
      <c r="Q81" s="134">
        <f t="shared" ref="Q81:Q83" si="52">SUM(O81:P81)</f>
        <v>0</v>
      </c>
    </row>
    <row r="82" spans="1:18" ht="15.75" customHeight="1" x14ac:dyDescent="0.35">
      <c r="A82" s="135"/>
      <c r="B82" s="136"/>
      <c r="C82" s="137"/>
      <c r="D82" s="138"/>
      <c r="E82" s="139"/>
      <c r="F82" s="140"/>
      <c r="G82" s="141"/>
      <c r="H82" s="142"/>
      <c r="I82" s="198"/>
      <c r="J82" s="144"/>
      <c r="K82" s="141"/>
      <c r="L82" s="144"/>
      <c r="M82" s="199">
        <f t="shared" si="49"/>
        <v>0</v>
      </c>
      <c r="N82" s="199">
        <f t="shared" si="50"/>
        <v>0</v>
      </c>
      <c r="O82" s="200">
        <v>0</v>
      </c>
      <c r="P82" s="133">
        <f t="shared" si="51"/>
        <v>0</v>
      </c>
      <c r="Q82" s="134">
        <f t="shared" si="52"/>
        <v>0</v>
      </c>
    </row>
    <row r="83" spans="1:18" ht="15.75" customHeight="1" x14ac:dyDescent="0.4">
      <c r="A83" s="135"/>
      <c r="B83" s="147"/>
      <c r="C83" s="148"/>
      <c r="D83" s="149"/>
      <c r="E83" s="127"/>
      <c r="F83" s="150"/>
      <c r="G83" s="151"/>
      <c r="H83" s="152"/>
      <c r="I83" s="201"/>
      <c r="J83" s="154"/>
      <c r="K83" s="151"/>
      <c r="L83" s="154"/>
      <c r="M83" s="202">
        <f t="shared" si="49"/>
        <v>0</v>
      </c>
      <c r="N83" s="202">
        <f t="shared" si="50"/>
        <v>0</v>
      </c>
      <c r="O83" s="203">
        <v>0</v>
      </c>
      <c r="P83" s="133">
        <f t="shared" si="51"/>
        <v>0</v>
      </c>
      <c r="Q83" s="156">
        <f t="shared" si="52"/>
        <v>0</v>
      </c>
      <c r="R83" s="157">
        <f>SUM(Q80:Q83)</f>
        <v>0</v>
      </c>
    </row>
    <row r="84" spans="1:18" ht="15.75" customHeight="1" x14ac:dyDescent="0.35">
      <c r="A84" s="116" t="s">
        <v>100</v>
      </c>
      <c r="B84" s="117"/>
      <c r="C84" s="117"/>
      <c r="D84" s="118"/>
      <c r="E84" s="118"/>
      <c r="F84" s="158"/>
      <c r="G84" s="119"/>
      <c r="H84" s="120"/>
      <c r="I84" s="120"/>
      <c r="J84" s="119"/>
      <c r="K84" s="119"/>
      <c r="L84" s="119"/>
      <c r="M84" s="119"/>
      <c r="N84" s="119"/>
      <c r="O84" s="119"/>
      <c r="P84" s="119"/>
      <c r="Q84" s="185"/>
    </row>
    <row r="85" spans="1:18" ht="15.75" customHeight="1" x14ac:dyDescent="0.35">
      <c r="A85" s="159"/>
      <c r="B85" s="160"/>
      <c r="C85" s="161"/>
      <c r="D85" s="162"/>
      <c r="E85" s="127"/>
      <c r="F85" s="163"/>
      <c r="G85" s="164"/>
      <c r="H85" s="165"/>
      <c r="I85" s="204"/>
      <c r="J85" s="166"/>
      <c r="K85" s="205"/>
      <c r="L85" s="206"/>
      <c r="M85" s="196">
        <f t="shared" ref="M85:M88" si="53">D85*F85*G85</f>
        <v>0</v>
      </c>
      <c r="N85" s="196">
        <f t="shared" ref="N85:N88" si="54">D85*E85</f>
        <v>0</v>
      </c>
      <c r="O85" s="197">
        <v>0</v>
      </c>
      <c r="P85" s="133">
        <f t="shared" ref="P85:P88" si="55">D85*J85+K85</f>
        <v>0</v>
      </c>
      <c r="Q85" s="134">
        <f t="shared" ref="Q85:Q88" si="56">SUM(O85:P85)</f>
        <v>0</v>
      </c>
    </row>
    <row r="86" spans="1:18" ht="15.75" customHeight="1" x14ac:dyDescent="0.35">
      <c r="A86" s="159"/>
      <c r="B86" s="160"/>
      <c r="C86" s="161"/>
      <c r="D86" s="162"/>
      <c r="E86" s="139"/>
      <c r="F86" s="163"/>
      <c r="G86" s="164"/>
      <c r="H86" s="165"/>
      <c r="I86" s="204"/>
      <c r="J86" s="166"/>
      <c r="K86" s="164"/>
      <c r="L86" s="166"/>
      <c r="M86" s="199">
        <f t="shared" si="53"/>
        <v>0</v>
      </c>
      <c r="N86" s="199">
        <f t="shared" si="54"/>
        <v>0</v>
      </c>
      <c r="O86" s="200">
        <v>0</v>
      </c>
      <c r="P86" s="133">
        <f t="shared" si="55"/>
        <v>0</v>
      </c>
      <c r="Q86" s="134">
        <f t="shared" si="56"/>
        <v>0</v>
      </c>
    </row>
    <row r="87" spans="1:18" ht="15.75" customHeight="1" x14ac:dyDescent="0.35">
      <c r="A87" s="167"/>
      <c r="B87" s="168"/>
      <c r="C87" s="169"/>
      <c r="D87" s="170"/>
      <c r="E87" s="139"/>
      <c r="F87" s="171"/>
      <c r="G87" s="139"/>
      <c r="H87" s="172"/>
      <c r="I87" s="207"/>
      <c r="J87" s="174"/>
      <c r="K87" s="139"/>
      <c r="L87" s="174"/>
      <c r="M87" s="199">
        <f t="shared" si="53"/>
        <v>0</v>
      </c>
      <c r="N87" s="199">
        <f t="shared" si="54"/>
        <v>0</v>
      </c>
      <c r="O87" s="200">
        <v>0</v>
      </c>
      <c r="P87" s="133">
        <f t="shared" si="55"/>
        <v>0</v>
      </c>
      <c r="Q87" s="134">
        <f t="shared" si="56"/>
        <v>0</v>
      </c>
    </row>
    <row r="88" spans="1:18" ht="15.75" customHeight="1" x14ac:dyDescent="0.4">
      <c r="A88" s="175"/>
      <c r="B88" s="147"/>
      <c r="C88" s="148"/>
      <c r="D88" s="149"/>
      <c r="E88" s="127"/>
      <c r="F88" s="176"/>
      <c r="G88" s="151"/>
      <c r="H88" s="152"/>
      <c r="I88" s="201"/>
      <c r="J88" s="154"/>
      <c r="K88" s="151"/>
      <c r="L88" s="154"/>
      <c r="M88" s="202">
        <f t="shared" si="53"/>
        <v>0</v>
      </c>
      <c r="N88" s="202">
        <f t="shared" si="54"/>
        <v>0</v>
      </c>
      <c r="O88" s="203">
        <v>0</v>
      </c>
      <c r="P88" s="133">
        <f t="shared" si="55"/>
        <v>0</v>
      </c>
      <c r="Q88" s="156">
        <f t="shared" si="56"/>
        <v>0</v>
      </c>
      <c r="R88" s="157">
        <f>SUM(Q85:Q88)</f>
        <v>0</v>
      </c>
    </row>
    <row r="89" spans="1:18" ht="15.75" customHeight="1" x14ac:dyDescent="0.35">
      <c r="A89" s="116" t="s">
        <v>93</v>
      </c>
      <c r="B89" s="117"/>
      <c r="C89" s="117"/>
      <c r="D89" s="118"/>
      <c r="E89" s="118"/>
      <c r="F89" s="158"/>
      <c r="G89" s="119"/>
      <c r="H89" s="120"/>
      <c r="I89" s="120"/>
      <c r="J89" s="119"/>
      <c r="K89" s="119"/>
      <c r="L89" s="119"/>
      <c r="M89" s="119"/>
      <c r="N89" s="119"/>
      <c r="O89" s="119"/>
      <c r="P89" s="119"/>
      <c r="Q89" s="185"/>
    </row>
    <row r="90" spans="1:18" ht="15.75" customHeight="1" x14ac:dyDescent="0.35">
      <c r="A90" s="159"/>
      <c r="B90" s="160"/>
      <c r="C90" s="161"/>
      <c r="D90" s="208"/>
      <c r="E90" s="194"/>
      <c r="F90" s="209"/>
      <c r="G90" s="205"/>
      <c r="H90" s="210"/>
      <c r="I90" s="211"/>
      <c r="J90" s="206"/>
      <c r="K90" s="205"/>
      <c r="L90" s="206"/>
      <c r="M90" s="196">
        <f t="shared" ref="M90:M93" si="57">D90*F90*G90</f>
        <v>0</v>
      </c>
      <c r="N90" s="196">
        <f t="shared" ref="N90:N93" si="58">D90*E90</f>
        <v>0</v>
      </c>
      <c r="O90" s="212">
        <v>0</v>
      </c>
      <c r="P90" s="178">
        <f t="shared" ref="P90:P93" si="59">D90*J90+K90</f>
        <v>0</v>
      </c>
      <c r="Q90" s="134">
        <f t="shared" ref="Q90:Q93" si="60">SUM(O90:P90)</f>
        <v>0</v>
      </c>
    </row>
    <row r="91" spans="1:18" ht="15.75" customHeight="1" x14ac:dyDescent="0.35">
      <c r="A91" s="159"/>
      <c r="B91" s="160"/>
      <c r="C91" s="161"/>
      <c r="D91" s="213"/>
      <c r="E91" s="139"/>
      <c r="F91" s="163"/>
      <c r="G91" s="164"/>
      <c r="H91" s="165"/>
      <c r="I91" s="204"/>
      <c r="J91" s="166"/>
      <c r="K91" s="164"/>
      <c r="L91" s="166"/>
      <c r="M91" s="199">
        <f t="shared" si="57"/>
        <v>0</v>
      </c>
      <c r="N91" s="199">
        <f t="shared" si="58"/>
        <v>0</v>
      </c>
      <c r="O91" s="200">
        <v>0</v>
      </c>
      <c r="P91" s="179">
        <f t="shared" si="59"/>
        <v>0</v>
      </c>
      <c r="Q91" s="134">
        <f t="shared" si="60"/>
        <v>0</v>
      </c>
    </row>
    <row r="92" spans="1:18" ht="15.75" customHeight="1" x14ac:dyDescent="0.35">
      <c r="A92" s="167"/>
      <c r="B92" s="168"/>
      <c r="C92" s="169"/>
      <c r="D92" s="214"/>
      <c r="E92" s="139"/>
      <c r="F92" s="171"/>
      <c r="G92" s="139"/>
      <c r="H92" s="172"/>
      <c r="I92" s="207"/>
      <c r="J92" s="174"/>
      <c r="K92" s="139"/>
      <c r="L92" s="174"/>
      <c r="M92" s="199">
        <f t="shared" si="57"/>
        <v>0</v>
      </c>
      <c r="N92" s="199">
        <f t="shared" si="58"/>
        <v>0</v>
      </c>
      <c r="O92" s="200">
        <v>0</v>
      </c>
      <c r="P92" s="179">
        <f t="shared" si="59"/>
        <v>0</v>
      </c>
      <c r="Q92" s="134">
        <f t="shared" si="60"/>
        <v>0</v>
      </c>
    </row>
    <row r="93" spans="1:18" ht="15.75" customHeight="1" x14ac:dyDescent="0.4">
      <c r="A93" s="175"/>
      <c r="B93" s="147"/>
      <c r="C93" s="148"/>
      <c r="D93" s="215"/>
      <c r="E93" s="151"/>
      <c r="F93" s="176"/>
      <c r="G93" s="151"/>
      <c r="H93" s="152"/>
      <c r="I93" s="201"/>
      <c r="J93" s="154"/>
      <c r="K93" s="151"/>
      <c r="L93" s="154"/>
      <c r="M93" s="202">
        <f t="shared" si="57"/>
        <v>0</v>
      </c>
      <c r="N93" s="202">
        <f t="shared" si="58"/>
        <v>0</v>
      </c>
      <c r="O93" s="203">
        <v>0</v>
      </c>
      <c r="P93" s="180">
        <f t="shared" si="59"/>
        <v>0</v>
      </c>
      <c r="Q93" s="156">
        <f t="shared" si="60"/>
        <v>0</v>
      </c>
      <c r="R93" s="157">
        <f>SUM(Q90:Q93)</f>
        <v>0</v>
      </c>
    </row>
    <row r="94" spans="1:18" ht="15.75" customHeight="1" x14ac:dyDescent="0.4">
      <c r="A94" s="90"/>
      <c r="B94" s="90"/>
      <c r="C94" s="90"/>
      <c r="H94" s="90"/>
      <c r="I94" s="90"/>
      <c r="R94" s="182">
        <f>SUM(R80:R93)</f>
        <v>0</v>
      </c>
    </row>
    <row r="95" spans="1:18" ht="15.75" customHeight="1" x14ac:dyDescent="0.4">
      <c r="A95" s="90"/>
      <c r="B95" s="216"/>
      <c r="C95" s="90"/>
      <c r="H95" s="90"/>
      <c r="I95" s="90"/>
    </row>
    <row r="96" spans="1:18" ht="15.75" customHeight="1" x14ac:dyDescent="0.35">
      <c r="A96" s="238" t="s">
        <v>101</v>
      </c>
      <c r="B96" s="233"/>
      <c r="C96" s="233"/>
      <c r="D96" s="233"/>
      <c r="F96" s="217"/>
      <c r="I96" s="217"/>
      <c r="J96" s="217"/>
      <c r="K96" s="217"/>
      <c r="L96" s="218"/>
      <c r="M96" s="218"/>
      <c r="N96" s="218"/>
      <c r="O96" s="218"/>
      <c r="P96" s="218"/>
      <c r="Q96" s="217"/>
    </row>
    <row r="97" spans="1:17" ht="15.75" customHeight="1" x14ac:dyDescent="0.35">
      <c r="A97" s="219"/>
      <c r="B97" s="217"/>
      <c r="C97" s="220"/>
      <c r="D97" s="221"/>
      <c r="F97" s="221"/>
      <c r="I97" s="130"/>
      <c r="J97" s="130"/>
      <c r="K97" s="219"/>
      <c r="L97" s="130"/>
      <c r="M97" s="130"/>
      <c r="N97" s="130"/>
      <c r="O97" s="130"/>
      <c r="P97" s="130"/>
      <c r="Q97" s="222"/>
    </row>
    <row r="98" spans="1:17" ht="15.75" customHeight="1" x14ac:dyDescent="0.35">
      <c r="A98" s="238" t="s">
        <v>102</v>
      </c>
      <c r="B98" s="233"/>
      <c r="C98" s="233"/>
      <c r="D98" s="233"/>
      <c r="F98" s="223"/>
      <c r="I98" s="224"/>
      <c r="J98" s="224"/>
      <c r="K98" s="224"/>
      <c r="L98" s="130"/>
      <c r="M98" s="130"/>
      <c r="N98" s="130"/>
      <c r="O98" s="130"/>
      <c r="P98" s="130"/>
      <c r="Q98" s="222"/>
    </row>
    <row r="99" spans="1:17" ht="15.75" customHeight="1" x14ac:dyDescent="0.35">
      <c r="A99" s="233"/>
      <c r="B99" s="233"/>
      <c r="C99" s="233"/>
      <c r="D99" s="233"/>
      <c r="F99" s="223"/>
      <c r="I99" s="224"/>
      <c r="J99" s="224"/>
      <c r="K99" s="224"/>
      <c r="L99" s="130"/>
      <c r="M99" s="130"/>
      <c r="N99" s="130"/>
      <c r="O99" s="130"/>
      <c r="P99" s="130"/>
      <c r="Q99" s="222"/>
    </row>
    <row r="100" spans="1:17" ht="15.75" customHeight="1" x14ac:dyDescent="0.4">
      <c r="A100" s="233"/>
      <c r="B100" s="233"/>
      <c r="C100" s="233"/>
      <c r="D100" s="233"/>
      <c r="G100" s="90"/>
      <c r="H100" s="90"/>
    </row>
    <row r="101" spans="1:17" ht="15.75" customHeight="1" x14ac:dyDescent="0.4">
      <c r="J101" s="91"/>
    </row>
    <row r="102" spans="1:17" ht="15.75" customHeight="1" x14ac:dyDescent="0.4">
      <c r="J102" s="91"/>
    </row>
    <row r="103" spans="1:17" ht="15.75" customHeight="1" x14ac:dyDescent="0.4">
      <c r="J103" s="91"/>
    </row>
    <row r="104" spans="1:17" ht="15.75" customHeight="1" x14ac:dyDescent="0.4">
      <c r="J104" s="91"/>
    </row>
    <row r="105" spans="1:17" ht="15.75" customHeight="1" x14ac:dyDescent="0.4">
      <c r="J105" s="91"/>
    </row>
    <row r="106" spans="1:17" ht="15.75" customHeight="1" x14ac:dyDescent="0.4">
      <c r="J106" s="91"/>
    </row>
    <row r="107" spans="1:17" ht="15.75" customHeight="1" x14ac:dyDescent="0.4">
      <c r="J107" s="91"/>
    </row>
    <row r="108" spans="1:17" ht="15.75" customHeight="1" x14ac:dyDescent="0.4">
      <c r="J108" s="91"/>
    </row>
    <row r="109" spans="1:17" ht="15.75" customHeight="1" x14ac:dyDescent="0.4">
      <c r="J109" s="91"/>
    </row>
    <row r="110" spans="1:17" ht="15.75" customHeight="1" x14ac:dyDescent="0.4">
      <c r="J110" s="91"/>
    </row>
    <row r="111" spans="1:17" ht="15.75" customHeight="1" x14ac:dyDescent="0.4">
      <c r="J111" s="91"/>
    </row>
    <row r="112" spans="1:17" ht="15.75" customHeight="1" x14ac:dyDescent="0.4">
      <c r="J112" s="91"/>
    </row>
    <row r="113" spans="10:10" ht="15.75" customHeight="1" x14ac:dyDescent="0.4">
      <c r="J113" s="91"/>
    </row>
    <row r="114" spans="10:10" ht="15.75" customHeight="1" x14ac:dyDescent="0.4">
      <c r="J114" s="91"/>
    </row>
    <row r="115" spans="10:10" ht="15.75" customHeight="1" x14ac:dyDescent="0.4">
      <c r="J115" s="91"/>
    </row>
    <row r="116" spans="10:10" ht="15.75" customHeight="1" x14ac:dyDescent="0.4">
      <c r="J116" s="91"/>
    </row>
    <row r="117" spans="10:10" ht="15.75" customHeight="1" x14ac:dyDescent="0.4">
      <c r="J117" s="91"/>
    </row>
    <row r="118" spans="10:10" ht="15.75" customHeight="1" x14ac:dyDescent="0.4">
      <c r="J118" s="91"/>
    </row>
    <row r="119" spans="10:10" ht="15.75" customHeight="1" x14ac:dyDescent="0.4">
      <c r="J119" s="91"/>
    </row>
    <row r="120" spans="10:10" ht="15.75" customHeight="1" x14ac:dyDescent="0.4">
      <c r="J120" s="91"/>
    </row>
    <row r="121" spans="10:10" ht="15.75" customHeight="1" x14ac:dyDescent="0.4">
      <c r="J121" s="91"/>
    </row>
    <row r="122" spans="10:10" ht="15.75" customHeight="1" x14ac:dyDescent="0.4">
      <c r="J122" s="91"/>
    </row>
    <row r="123" spans="10:10" ht="15.75" customHeight="1" x14ac:dyDescent="0.4">
      <c r="J123" s="91"/>
    </row>
    <row r="124" spans="10:10" ht="15.75" customHeight="1" x14ac:dyDescent="0.4">
      <c r="J124" s="91"/>
    </row>
    <row r="125" spans="10:10" ht="15.75" customHeight="1" x14ac:dyDescent="0.4">
      <c r="J125" s="91"/>
    </row>
    <row r="126" spans="10:10" ht="15.75" customHeight="1" x14ac:dyDescent="0.4">
      <c r="J126" s="91"/>
    </row>
    <row r="127" spans="10:10" ht="15.75" customHeight="1" x14ac:dyDescent="0.4">
      <c r="J127" s="91"/>
    </row>
    <row r="128" spans="10:10" ht="15.75" customHeight="1" x14ac:dyDescent="0.4">
      <c r="J128" s="91"/>
    </row>
    <row r="129" spans="10:10" ht="15.75" customHeight="1" x14ac:dyDescent="0.4">
      <c r="J129" s="91"/>
    </row>
    <row r="130" spans="10:10" ht="15.75" customHeight="1" x14ac:dyDescent="0.4">
      <c r="J130" s="91"/>
    </row>
    <row r="131" spans="10:10" ht="15.75" customHeight="1" x14ac:dyDescent="0.4">
      <c r="J131" s="91"/>
    </row>
    <row r="132" spans="10:10" ht="15.75" customHeight="1" x14ac:dyDescent="0.4">
      <c r="J132" s="91"/>
    </row>
    <row r="133" spans="10:10" ht="15.75" customHeight="1" x14ac:dyDescent="0.4">
      <c r="J133" s="91"/>
    </row>
    <row r="134" spans="10:10" ht="15.75" customHeight="1" x14ac:dyDescent="0.4">
      <c r="J134" s="91"/>
    </row>
    <row r="135" spans="10:10" ht="15.75" customHeight="1" x14ac:dyDescent="0.4">
      <c r="J135" s="91"/>
    </row>
    <row r="136" spans="10:10" ht="15.75" customHeight="1" x14ac:dyDescent="0.4">
      <c r="J136" s="91"/>
    </row>
    <row r="137" spans="10:10" ht="15.75" customHeight="1" x14ac:dyDescent="0.4">
      <c r="J137" s="91"/>
    </row>
    <row r="138" spans="10:10" ht="15.75" customHeight="1" x14ac:dyDescent="0.4">
      <c r="J138" s="91"/>
    </row>
    <row r="139" spans="10:10" ht="15.75" customHeight="1" x14ac:dyDescent="0.4">
      <c r="J139" s="91"/>
    </row>
    <row r="140" spans="10:10" ht="15.75" customHeight="1" x14ac:dyDescent="0.4">
      <c r="J140" s="91"/>
    </row>
    <row r="141" spans="10:10" ht="15.75" customHeight="1" x14ac:dyDescent="0.4">
      <c r="J141" s="91"/>
    </row>
    <row r="142" spans="10:10" ht="15.75" customHeight="1" x14ac:dyDescent="0.4">
      <c r="J142" s="91"/>
    </row>
    <row r="143" spans="10:10" ht="15.75" customHeight="1" x14ac:dyDescent="0.4">
      <c r="J143" s="91"/>
    </row>
    <row r="144" spans="10:10" ht="15.75" customHeight="1" x14ac:dyDescent="0.4">
      <c r="J144" s="91"/>
    </row>
    <row r="145" spans="10:10" ht="15.75" customHeight="1" x14ac:dyDescent="0.4">
      <c r="J145" s="91"/>
    </row>
    <row r="146" spans="10:10" ht="15.75" customHeight="1" x14ac:dyDescent="0.4">
      <c r="J146" s="91"/>
    </row>
    <row r="147" spans="10:10" ht="15.75" customHeight="1" x14ac:dyDescent="0.4">
      <c r="J147" s="91"/>
    </row>
    <row r="148" spans="10:10" ht="15.75" customHeight="1" x14ac:dyDescent="0.4">
      <c r="J148" s="91"/>
    </row>
    <row r="149" spans="10:10" ht="15.75" customHeight="1" x14ac:dyDescent="0.4">
      <c r="J149" s="91"/>
    </row>
    <row r="150" spans="10:10" ht="15.75" customHeight="1" x14ac:dyDescent="0.4">
      <c r="J150" s="91"/>
    </row>
    <row r="151" spans="10:10" ht="15.75" customHeight="1" x14ac:dyDescent="0.4">
      <c r="J151" s="91"/>
    </row>
    <row r="152" spans="10:10" ht="15.75" customHeight="1" x14ac:dyDescent="0.4">
      <c r="J152" s="91"/>
    </row>
    <row r="153" spans="10:10" ht="15.75" customHeight="1" x14ac:dyDescent="0.4">
      <c r="J153" s="91"/>
    </row>
    <row r="154" spans="10:10" ht="15.75" customHeight="1" x14ac:dyDescent="0.4">
      <c r="J154" s="91"/>
    </row>
    <row r="155" spans="10:10" ht="15.75" customHeight="1" x14ac:dyDescent="0.4">
      <c r="J155" s="91"/>
    </row>
    <row r="156" spans="10:10" ht="15.75" customHeight="1" x14ac:dyDescent="0.4">
      <c r="J156" s="91"/>
    </row>
    <row r="157" spans="10:10" ht="15.75" customHeight="1" x14ac:dyDescent="0.4">
      <c r="J157" s="91"/>
    </row>
    <row r="158" spans="10:10" ht="15.75" customHeight="1" x14ac:dyDescent="0.4">
      <c r="J158" s="91"/>
    </row>
    <row r="159" spans="10:10" ht="15.75" customHeight="1" x14ac:dyDescent="0.4">
      <c r="J159" s="91"/>
    </row>
    <row r="160" spans="10:10" ht="15.75" customHeight="1" x14ac:dyDescent="0.4">
      <c r="J160" s="91"/>
    </row>
    <row r="161" spans="10:10" ht="15.75" customHeight="1" x14ac:dyDescent="0.4">
      <c r="J161" s="91"/>
    </row>
    <row r="162" spans="10:10" ht="15.75" customHeight="1" x14ac:dyDescent="0.4">
      <c r="J162" s="91"/>
    </row>
    <row r="163" spans="10:10" ht="15.75" customHeight="1" x14ac:dyDescent="0.4">
      <c r="J163" s="91"/>
    </row>
    <row r="164" spans="10:10" ht="15.75" customHeight="1" x14ac:dyDescent="0.4">
      <c r="J164" s="91"/>
    </row>
    <row r="165" spans="10:10" ht="15.75" customHeight="1" x14ac:dyDescent="0.4">
      <c r="J165" s="91"/>
    </row>
    <row r="166" spans="10:10" ht="15.75" customHeight="1" x14ac:dyDescent="0.4">
      <c r="J166" s="91"/>
    </row>
    <row r="167" spans="10:10" ht="15.75" customHeight="1" x14ac:dyDescent="0.4">
      <c r="J167" s="91"/>
    </row>
    <row r="168" spans="10:10" ht="15.75" customHeight="1" x14ac:dyDescent="0.4">
      <c r="J168" s="91"/>
    </row>
    <row r="169" spans="10:10" ht="15.75" customHeight="1" x14ac:dyDescent="0.4">
      <c r="J169" s="91"/>
    </row>
    <row r="170" spans="10:10" ht="15.75" customHeight="1" x14ac:dyDescent="0.4">
      <c r="J170" s="91"/>
    </row>
    <row r="171" spans="10:10" ht="15.75" customHeight="1" x14ac:dyDescent="0.4">
      <c r="J171" s="91"/>
    </row>
    <row r="172" spans="10:10" ht="15.75" customHeight="1" x14ac:dyDescent="0.4">
      <c r="J172" s="91"/>
    </row>
    <row r="173" spans="10:10" ht="15.75" customHeight="1" x14ac:dyDescent="0.4">
      <c r="J173" s="91"/>
    </row>
    <row r="174" spans="10:10" ht="15.75" customHeight="1" x14ac:dyDescent="0.4">
      <c r="J174" s="91"/>
    </row>
    <row r="175" spans="10:10" ht="15.75" customHeight="1" x14ac:dyDescent="0.4">
      <c r="J175" s="91"/>
    </row>
    <row r="176" spans="10:10" ht="15.75" customHeight="1" x14ac:dyDescent="0.4">
      <c r="J176" s="91"/>
    </row>
    <row r="177" spans="10:10" ht="15.75" customHeight="1" x14ac:dyDescent="0.4">
      <c r="J177" s="91"/>
    </row>
    <row r="178" spans="10:10" ht="15.75" customHeight="1" x14ac:dyDescent="0.4">
      <c r="J178" s="91"/>
    </row>
    <row r="179" spans="10:10" ht="15.75" customHeight="1" x14ac:dyDescent="0.4">
      <c r="J179" s="91"/>
    </row>
    <row r="180" spans="10:10" ht="15.75" customHeight="1" x14ac:dyDescent="0.4">
      <c r="J180" s="91"/>
    </row>
    <row r="181" spans="10:10" ht="15.75" customHeight="1" x14ac:dyDescent="0.4">
      <c r="J181" s="91"/>
    </row>
    <row r="182" spans="10:10" ht="15.75" customHeight="1" x14ac:dyDescent="0.4">
      <c r="J182" s="91"/>
    </row>
    <row r="183" spans="10:10" ht="15.75" customHeight="1" x14ac:dyDescent="0.4">
      <c r="J183" s="91"/>
    </row>
    <row r="184" spans="10:10" ht="15.75" customHeight="1" x14ac:dyDescent="0.4">
      <c r="J184" s="91"/>
    </row>
    <row r="185" spans="10:10" ht="15.75" customHeight="1" x14ac:dyDescent="0.4">
      <c r="J185" s="91"/>
    </row>
    <row r="186" spans="10:10" ht="15.75" customHeight="1" x14ac:dyDescent="0.4">
      <c r="J186" s="91"/>
    </row>
    <row r="187" spans="10:10" ht="15.75" customHeight="1" x14ac:dyDescent="0.4">
      <c r="J187" s="91"/>
    </row>
    <row r="188" spans="10:10" ht="15.75" customHeight="1" x14ac:dyDescent="0.4">
      <c r="J188" s="91"/>
    </row>
    <row r="189" spans="10:10" ht="15.75" customHeight="1" x14ac:dyDescent="0.4">
      <c r="J189" s="91"/>
    </row>
    <row r="190" spans="10:10" ht="15.75" customHeight="1" x14ac:dyDescent="0.4">
      <c r="J190" s="91"/>
    </row>
    <row r="191" spans="10:10" ht="15.75" customHeight="1" x14ac:dyDescent="0.4">
      <c r="J191" s="91"/>
    </row>
    <row r="192" spans="10:10" ht="15.75" customHeight="1" x14ac:dyDescent="0.4">
      <c r="J192" s="91"/>
    </row>
    <row r="193" spans="10:10" ht="15.75" customHeight="1" x14ac:dyDescent="0.4">
      <c r="J193" s="91"/>
    </row>
    <row r="194" spans="10:10" ht="15.75" customHeight="1" x14ac:dyDescent="0.4">
      <c r="J194" s="91"/>
    </row>
    <row r="195" spans="10:10" ht="15.75" customHeight="1" x14ac:dyDescent="0.4">
      <c r="J195" s="91"/>
    </row>
    <row r="196" spans="10:10" ht="15.75" customHeight="1" x14ac:dyDescent="0.4">
      <c r="J196" s="91"/>
    </row>
    <row r="197" spans="10:10" ht="15.75" customHeight="1" x14ac:dyDescent="0.4">
      <c r="J197" s="91"/>
    </row>
    <row r="198" spans="10:10" ht="15.75" customHeight="1" x14ac:dyDescent="0.4">
      <c r="J198" s="91"/>
    </row>
    <row r="199" spans="10:10" ht="15.75" customHeight="1" x14ac:dyDescent="0.4">
      <c r="J199" s="91"/>
    </row>
    <row r="200" spans="10:10" ht="15.75" customHeight="1" x14ac:dyDescent="0.4">
      <c r="J200" s="91"/>
    </row>
    <row r="201" spans="10:10" ht="15.75" customHeight="1" x14ac:dyDescent="0.4">
      <c r="J201" s="91"/>
    </row>
    <row r="202" spans="10:10" ht="15.75" customHeight="1" x14ac:dyDescent="0.4">
      <c r="J202" s="91"/>
    </row>
    <row r="203" spans="10:10" ht="15.75" customHeight="1" x14ac:dyDescent="0.4">
      <c r="J203" s="91"/>
    </row>
    <row r="204" spans="10:10" ht="15.75" customHeight="1" x14ac:dyDescent="0.4">
      <c r="J204" s="91"/>
    </row>
    <row r="205" spans="10:10" ht="15.75" customHeight="1" x14ac:dyDescent="0.4">
      <c r="J205" s="91"/>
    </row>
    <row r="206" spans="10:10" ht="15.75" customHeight="1" x14ac:dyDescent="0.4">
      <c r="J206" s="91"/>
    </row>
    <row r="207" spans="10:10" ht="15.75" customHeight="1" x14ac:dyDescent="0.4">
      <c r="J207" s="91"/>
    </row>
    <row r="208" spans="10:10" ht="15.75" customHeight="1" x14ac:dyDescent="0.4">
      <c r="J208" s="91"/>
    </row>
    <row r="209" spans="10:10" ht="15.75" customHeight="1" x14ac:dyDescent="0.4">
      <c r="J209" s="91"/>
    </row>
    <row r="210" spans="10:10" ht="15.75" customHeight="1" x14ac:dyDescent="0.4">
      <c r="J210" s="91"/>
    </row>
    <row r="211" spans="10:10" ht="15.75" customHeight="1" x14ac:dyDescent="0.4">
      <c r="J211" s="91"/>
    </row>
    <row r="212" spans="10:10" ht="15.75" customHeight="1" x14ac:dyDescent="0.4">
      <c r="J212" s="91"/>
    </row>
    <row r="213" spans="10:10" ht="15.75" customHeight="1" x14ac:dyDescent="0.4">
      <c r="J213" s="91"/>
    </row>
    <row r="214" spans="10:10" ht="15.75" customHeight="1" x14ac:dyDescent="0.4">
      <c r="J214" s="91"/>
    </row>
    <row r="215" spans="10:10" ht="15.75" customHeight="1" x14ac:dyDescent="0.4">
      <c r="J215" s="91"/>
    </row>
    <row r="216" spans="10:10" ht="15.75" customHeight="1" x14ac:dyDescent="0.4">
      <c r="J216" s="91"/>
    </row>
    <row r="217" spans="10:10" ht="15.75" customHeight="1" x14ac:dyDescent="0.4">
      <c r="J217" s="91"/>
    </row>
    <row r="218" spans="10:10" ht="15.75" customHeight="1" x14ac:dyDescent="0.4">
      <c r="J218" s="91"/>
    </row>
    <row r="219" spans="10:10" ht="15.75" customHeight="1" x14ac:dyDescent="0.4">
      <c r="J219" s="91"/>
    </row>
    <row r="220" spans="10:10" ht="15.75" customHeight="1" x14ac:dyDescent="0.4">
      <c r="J220" s="91"/>
    </row>
    <row r="221" spans="10:10" ht="15.75" customHeight="1" x14ac:dyDescent="0.4">
      <c r="J221" s="91"/>
    </row>
    <row r="222" spans="10:10" ht="15.75" customHeight="1" x14ac:dyDescent="0.4">
      <c r="J222" s="91"/>
    </row>
    <row r="223" spans="10:10" ht="15.75" customHeight="1" x14ac:dyDescent="0.4">
      <c r="J223" s="91"/>
    </row>
    <row r="224" spans="10:10" ht="15.75" customHeight="1" x14ac:dyDescent="0.4">
      <c r="J224" s="91"/>
    </row>
    <row r="225" spans="10:10" ht="15.75" customHeight="1" x14ac:dyDescent="0.4">
      <c r="J225" s="91"/>
    </row>
    <row r="226" spans="10:10" ht="15.75" customHeight="1" x14ac:dyDescent="0.4">
      <c r="J226" s="91"/>
    </row>
    <row r="227" spans="10:10" ht="15.75" customHeight="1" x14ac:dyDescent="0.4">
      <c r="J227" s="91"/>
    </row>
    <row r="228" spans="10:10" ht="15.75" customHeight="1" x14ac:dyDescent="0.4">
      <c r="J228" s="91"/>
    </row>
    <row r="229" spans="10:10" ht="15.75" customHeight="1" x14ac:dyDescent="0.4">
      <c r="J229" s="91"/>
    </row>
    <row r="230" spans="10:10" ht="15.75" customHeight="1" x14ac:dyDescent="0.4">
      <c r="J230" s="91"/>
    </row>
    <row r="231" spans="10:10" ht="15.75" customHeight="1" x14ac:dyDescent="0.4">
      <c r="J231" s="91"/>
    </row>
    <row r="232" spans="10:10" ht="15.75" customHeight="1" x14ac:dyDescent="0.4">
      <c r="J232" s="91"/>
    </row>
    <row r="233" spans="10:10" ht="15.75" customHeight="1" x14ac:dyDescent="0.4">
      <c r="J233" s="91"/>
    </row>
    <row r="234" spans="10:10" ht="15.75" customHeight="1" x14ac:dyDescent="0.4">
      <c r="J234" s="91"/>
    </row>
    <row r="235" spans="10:10" ht="15.75" customHeight="1" x14ac:dyDescent="0.4">
      <c r="J235" s="91"/>
    </row>
    <row r="236" spans="10:10" ht="15.75" customHeight="1" x14ac:dyDescent="0.4">
      <c r="J236" s="91"/>
    </row>
    <row r="237" spans="10:10" ht="15.75" customHeight="1" x14ac:dyDescent="0.4">
      <c r="J237" s="91"/>
    </row>
    <row r="238" spans="10:10" ht="15.75" customHeight="1" x14ac:dyDescent="0.4">
      <c r="J238" s="91"/>
    </row>
    <row r="239" spans="10:10" ht="15.75" customHeight="1" x14ac:dyDescent="0.4">
      <c r="J239" s="91"/>
    </row>
    <row r="240" spans="10:10" ht="15.75" customHeight="1" x14ac:dyDescent="0.4">
      <c r="J240" s="91"/>
    </row>
    <row r="241" spans="10:10" ht="15.75" customHeight="1" x14ac:dyDescent="0.4">
      <c r="J241" s="91"/>
    </row>
    <row r="242" spans="10:10" ht="15.75" customHeight="1" x14ac:dyDescent="0.4">
      <c r="J242" s="91"/>
    </row>
    <row r="243" spans="10:10" ht="15.75" customHeight="1" x14ac:dyDescent="0.4">
      <c r="J243" s="91"/>
    </row>
    <row r="244" spans="10:10" ht="15.75" customHeight="1" x14ac:dyDescent="0.4">
      <c r="J244" s="91"/>
    </row>
    <row r="245" spans="10:10" ht="15.75" customHeight="1" x14ac:dyDescent="0.4">
      <c r="J245" s="91"/>
    </row>
    <row r="246" spans="10:10" ht="15.75" customHeight="1" x14ac:dyDescent="0.4">
      <c r="J246" s="91"/>
    </row>
    <row r="247" spans="10:10" ht="15.75" customHeight="1" x14ac:dyDescent="0.4">
      <c r="J247" s="91"/>
    </row>
    <row r="248" spans="10:10" ht="15.75" customHeight="1" x14ac:dyDescent="0.4">
      <c r="J248" s="91"/>
    </row>
    <row r="249" spans="10:10" ht="15.75" customHeight="1" x14ac:dyDescent="0.4">
      <c r="J249" s="91"/>
    </row>
    <row r="250" spans="10:10" ht="15.75" customHeight="1" x14ac:dyDescent="0.4">
      <c r="J250" s="91"/>
    </row>
    <row r="251" spans="10:10" ht="15.75" customHeight="1" x14ac:dyDescent="0.4">
      <c r="J251" s="91"/>
    </row>
    <row r="252" spans="10:10" ht="15.75" customHeight="1" x14ac:dyDescent="0.4">
      <c r="J252" s="91"/>
    </row>
    <row r="253" spans="10:10" ht="15.75" customHeight="1" x14ac:dyDescent="0.4">
      <c r="J253" s="91"/>
    </row>
    <row r="254" spans="10:10" ht="15.75" customHeight="1" x14ac:dyDescent="0.4">
      <c r="J254" s="91"/>
    </row>
    <row r="255" spans="10:10" ht="15.75" customHeight="1" x14ac:dyDescent="0.4">
      <c r="J255" s="91"/>
    </row>
    <row r="256" spans="10:10" ht="15.75" customHeight="1" x14ac:dyDescent="0.4">
      <c r="J256" s="91"/>
    </row>
    <row r="257" spans="10:10" ht="15.75" customHeight="1" x14ac:dyDescent="0.4">
      <c r="J257" s="91"/>
    </row>
    <row r="258" spans="10:10" ht="15.75" customHeight="1" x14ac:dyDescent="0.4">
      <c r="J258" s="91"/>
    </row>
    <row r="259" spans="10:10" ht="15.75" customHeight="1" x14ac:dyDescent="0.4">
      <c r="J259" s="91"/>
    </row>
    <row r="260" spans="10:10" ht="15.75" customHeight="1" x14ac:dyDescent="0.4">
      <c r="J260" s="91"/>
    </row>
    <row r="261" spans="10:10" ht="15.75" customHeight="1" x14ac:dyDescent="0.4">
      <c r="J261" s="91"/>
    </row>
    <row r="262" spans="10:10" ht="15.75" customHeight="1" x14ac:dyDescent="0.4">
      <c r="J262" s="91"/>
    </row>
    <row r="263" spans="10:10" ht="15.75" customHeight="1" x14ac:dyDescent="0.4">
      <c r="J263" s="91"/>
    </row>
    <row r="264" spans="10:10" ht="15.75" customHeight="1" x14ac:dyDescent="0.4">
      <c r="J264" s="91"/>
    </row>
    <row r="265" spans="10:10" ht="15.75" customHeight="1" x14ac:dyDescent="0.4">
      <c r="J265" s="91"/>
    </row>
    <row r="266" spans="10:10" ht="15.75" customHeight="1" x14ac:dyDescent="0.4">
      <c r="J266" s="91"/>
    </row>
    <row r="267" spans="10:10" ht="15.75" customHeight="1" x14ac:dyDescent="0.4">
      <c r="J267" s="91"/>
    </row>
    <row r="268" spans="10:10" ht="15.75" customHeight="1" x14ac:dyDescent="0.4">
      <c r="J268" s="91"/>
    </row>
    <row r="269" spans="10:10" ht="15.75" customHeight="1" x14ac:dyDescent="0.4">
      <c r="J269" s="91"/>
    </row>
    <row r="270" spans="10:10" ht="15.75" customHeight="1" x14ac:dyDescent="0.4">
      <c r="J270" s="91"/>
    </row>
    <row r="271" spans="10:10" ht="15.75" customHeight="1" x14ac:dyDescent="0.4">
      <c r="J271" s="91"/>
    </row>
    <row r="272" spans="10:10" ht="15.75" customHeight="1" x14ac:dyDescent="0.4">
      <c r="J272" s="91"/>
    </row>
    <row r="273" spans="10:10" ht="15.75" customHeight="1" x14ac:dyDescent="0.4">
      <c r="J273" s="91"/>
    </row>
    <row r="274" spans="10:10" ht="15.75" customHeight="1" x14ac:dyDescent="0.4">
      <c r="J274" s="91"/>
    </row>
    <row r="275" spans="10:10" ht="15.75" customHeight="1" x14ac:dyDescent="0.4">
      <c r="J275" s="91"/>
    </row>
    <row r="276" spans="10:10" ht="15.75" customHeight="1" x14ac:dyDescent="0.4">
      <c r="J276" s="91"/>
    </row>
    <row r="277" spans="10:10" ht="15.75" customHeight="1" x14ac:dyDescent="0.4">
      <c r="J277" s="91"/>
    </row>
    <row r="278" spans="10:10" ht="15.75" customHeight="1" x14ac:dyDescent="0.4">
      <c r="J278" s="91"/>
    </row>
    <row r="279" spans="10:10" ht="15.75" customHeight="1" x14ac:dyDescent="0.4">
      <c r="J279" s="91"/>
    </row>
    <row r="280" spans="10:10" ht="15.75" customHeight="1" x14ac:dyDescent="0.4">
      <c r="J280" s="91"/>
    </row>
    <row r="281" spans="10:10" ht="15.75" customHeight="1" x14ac:dyDescent="0.4">
      <c r="J281" s="91"/>
    </row>
    <row r="282" spans="10:10" ht="15.75" customHeight="1" x14ac:dyDescent="0.4">
      <c r="J282" s="91"/>
    </row>
    <row r="283" spans="10:10" ht="15.75" customHeight="1" x14ac:dyDescent="0.4">
      <c r="J283" s="91"/>
    </row>
    <row r="284" spans="10:10" ht="15.75" customHeight="1" x14ac:dyDescent="0.4">
      <c r="J284" s="91"/>
    </row>
    <row r="285" spans="10:10" ht="15.75" customHeight="1" x14ac:dyDescent="0.4">
      <c r="J285" s="91"/>
    </row>
    <row r="286" spans="10:10" ht="15.75" customHeight="1" x14ac:dyDescent="0.4">
      <c r="J286" s="91"/>
    </row>
    <row r="287" spans="10:10" ht="15.75" customHeight="1" x14ac:dyDescent="0.4">
      <c r="J287" s="91"/>
    </row>
    <row r="288" spans="10:10" ht="15.75" customHeight="1" x14ac:dyDescent="0.4">
      <c r="J288" s="91"/>
    </row>
    <row r="289" spans="10:10" ht="15.75" customHeight="1" x14ac:dyDescent="0.4">
      <c r="J289" s="91"/>
    </row>
    <row r="290" spans="10:10" ht="15.75" customHeight="1" x14ac:dyDescent="0.4">
      <c r="J290" s="91"/>
    </row>
    <row r="291" spans="10:10" ht="15.75" customHeight="1" x14ac:dyDescent="0.4">
      <c r="J291" s="91"/>
    </row>
    <row r="292" spans="10:10" ht="15.75" customHeight="1" x14ac:dyDescent="0.4">
      <c r="J292" s="91"/>
    </row>
    <row r="293" spans="10:10" ht="15.75" customHeight="1" x14ac:dyDescent="0.4">
      <c r="J293" s="91"/>
    </row>
    <row r="294" spans="10:10" ht="15.75" customHeight="1" x14ac:dyDescent="0.4">
      <c r="J294" s="91"/>
    </row>
    <row r="295" spans="10:10" ht="15.75" customHeight="1" x14ac:dyDescent="0.4">
      <c r="J295" s="91"/>
    </row>
    <row r="296" spans="10:10" ht="15.75" customHeight="1" x14ac:dyDescent="0.4">
      <c r="J296" s="91"/>
    </row>
    <row r="297" spans="10:10" ht="15.75" customHeight="1" x14ac:dyDescent="0.4">
      <c r="J297" s="91"/>
    </row>
    <row r="298" spans="10:10" ht="15.75" customHeight="1" x14ac:dyDescent="0.4">
      <c r="J298" s="91"/>
    </row>
    <row r="299" spans="10:10" ht="15.75" customHeight="1" x14ac:dyDescent="0.4">
      <c r="J299" s="91"/>
    </row>
    <row r="300" spans="10:10" ht="15.75" customHeight="1" x14ac:dyDescent="0.4">
      <c r="J300" s="91"/>
    </row>
    <row r="301" spans="10:10" ht="15.75" customHeight="1" x14ac:dyDescent="0.4">
      <c r="J301" s="91"/>
    </row>
    <row r="302" spans="10:10" ht="15.75" customHeight="1" x14ac:dyDescent="0.4">
      <c r="J302" s="91"/>
    </row>
    <row r="303" spans="10:10" ht="15.75" customHeight="1" x14ac:dyDescent="0.4">
      <c r="J303" s="91"/>
    </row>
    <row r="304" spans="10:10" ht="15.75" customHeight="1" x14ac:dyDescent="0.4">
      <c r="J304" s="91"/>
    </row>
    <row r="305" spans="10:10" ht="15.75" customHeight="1" x14ac:dyDescent="0.4">
      <c r="J305" s="91"/>
    </row>
    <row r="306" spans="10:10" ht="15.75" customHeight="1" x14ac:dyDescent="0.4">
      <c r="J306" s="91"/>
    </row>
    <row r="307" spans="10:10" ht="15.75" customHeight="1" x14ac:dyDescent="0.4">
      <c r="J307" s="91"/>
    </row>
    <row r="308" spans="10:10" ht="15.75" customHeight="1" x14ac:dyDescent="0.4">
      <c r="J308" s="91"/>
    </row>
    <row r="309" spans="10:10" ht="15.75" customHeight="1" x14ac:dyDescent="0.4">
      <c r="J309" s="91"/>
    </row>
    <row r="310" spans="10:10" ht="15.75" customHeight="1" x14ac:dyDescent="0.4">
      <c r="J310" s="91"/>
    </row>
    <row r="311" spans="10:10" ht="15.75" customHeight="1" x14ac:dyDescent="0.4">
      <c r="J311" s="91"/>
    </row>
    <row r="312" spans="10:10" ht="15.75" customHeight="1" x14ac:dyDescent="0.4">
      <c r="J312" s="91"/>
    </row>
    <row r="313" spans="10:10" ht="15.75" customHeight="1" x14ac:dyDescent="0.4">
      <c r="J313" s="91"/>
    </row>
    <row r="314" spans="10:10" ht="15.75" customHeight="1" x14ac:dyDescent="0.4">
      <c r="J314" s="91"/>
    </row>
    <row r="315" spans="10:10" ht="15.75" customHeight="1" x14ac:dyDescent="0.4">
      <c r="J315" s="91"/>
    </row>
    <row r="316" spans="10:10" ht="15.75" customHeight="1" x14ac:dyDescent="0.4">
      <c r="J316" s="91"/>
    </row>
    <row r="317" spans="10:10" ht="15.75" customHeight="1" x14ac:dyDescent="0.4">
      <c r="J317" s="91"/>
    </row>
    <row r="318" spans="10:10" ht="15.75" customHeight="1" x14ac:dyDescent="0.4">
      <c r="J318" s="91"/>
    </row>
    <row r="319" spans="10:10" ht="15.75" customHeight="1" x14ac:dyDescent="0.4">
      <c r="J319" s="91"/>
    </row>
    <row r="320" spans="10:10" ht="15.75" customHeight="1" x14ac:dyDescent="0.4">
      <c r="J320" s="91"/>
    </row>
    <row r="321" spans="10:10" ht="15.75" customHeight="1" x14ac:dyDescent="0.4">
      <c r="J321" s="91"/>
    </row>
    <row r="322" spans="10:10" ht="15.75" customHeight="1" x14ac:dyDescent="0.4">
      <c r="J322" s="91"/>
    </row>
    <row r="323" spans="10:10" ht="15.75" customHeight="1" x14ac:dyDescent="0.4">
      <c r="J323" s="91"/>
    </row>
    <row r="324" spans="10:10" ht="15.75" customHeight="1" x14ac:dyDescent="0.4">
      <c r="J324" s="91"/>
    </row>
    <row r="325" spans="10:10" ht="15.75" customHeight="1" x14ac:dyDescent="0.4">
      <c r="J325" s="91"/>
    </row>
    <row r="326" spans="10:10" ht="15.75" customHeight="1" x14ac:dyDescent="0.4">
      <c r="J326" s="91"/>
    </row>
    <row r="327" spans="10:10" ht="15.75" customHeight="1" x14ac:dyDescent="0.4">
      <c r="J327" s="91"/>
    </row>
    <row r="328" spans="10:10" ht="15.75" customHeight="1" x14ac:dyDescent="0.4">
      <c r="J328" s="91"/>
    </row>
    <row r="329" spans="10:10" ht="15.75" customHeight="1" x14ac:dyDescent="0.4">
      <c r="J329" s="91"/>
    </row>
    <row r="330" spans="10:10" ht="15.75" customHeight="1" x14ac:dyDescent="0.4">
      <c r="J330" s="91"/>
    </row>
    <row r="331" spans="10:10" ht="15.75" customHeight="1" x14ac:dyDescent="0.4">
      <c r="J331" s="91"/>
    </row>
    <row r="332" spans="10:10" ht="15.75" customHeight="1" x14ac:dyDescent="0.4">
      <c r="J332" s="91"/>
    </row>
    <row r="333" spans="10:10" ht="15.75" customHeight="1" x14ac:dyDescent="0.4">
      <c r="J333" s="91"/>
    </row>
    <row r="334" spans="10:10" ht="15.75" customHeight="1" x14ac:dyDescent="0.4">
      <c r="J334" s="91"/>
    </row>
    <row r="335" spans="10:10" ht="15.75" customHeight="1" x14ac:dyDescent="0.4">
      <c r="J335" s="91"/>
    </row>
    <row r="336" spans="10:10" ht="15.75" customHeight="1" x14ac:dyDescent="0.4">
      <c r="J336" s="91"/>
    </row>
    <row r="337" spans="10:10" ht="15.75" customHeight="1" x14ac:dyDescent="0.4">
      <c r="J337" s="91"/>
    </row>
    <row r="338" spans="10:10" ht="15.75" customHeight="1" x14ac:dyDescent="0.4">
      <c r="J338" s="91"/>
    </row>
    <row r="339" spans="10:10" ht="15.75" customHeight="1" x14ac:dyDescent="0.4">
      <c r="J339" s="91"/>
    </row>
    <row r="340" spans="10:10" ht="15.75" customHeight="1" x14ac:dyDescent="0.4">
      <c r="J340" s="91"/>
    </row>
    <row r="341" spans="10:10" ht="15.75" customHeight="1" x14ac:dyDescent="0.4">
      <c r="J341" s="91"/>
    </row>
    <row r="342" spans="10:10" ht="15.75" customHeight="1" x14ac:dyDescent="0.4">
      <c r="J342" s="91"/>
    </row>
    <row r="343" spans="10:10" ht="15.75" customHeight="1" x14ac:dyDescent="0.4">
      <c r="J343" s="91"/>
    </row>
    <row r="344" spans="10:10" ht="15.75" customHeight="1" x14ac:dyDescent="0.4">
      <c r="J344" s="91"/>
    </row>
    <row r="345" spans="10:10" ht="15.75" customHeight="1" x14ac:dyDescent="0.4">
      <c r="J345" s="91"/>
    </row>
    <row r="346" spans="10:10" ht="15.75" customHeight="1" x14ac:dyDescent="0.4">
      <c r="J346" s="91"/>
    </row>
    <row r="347" spans="10:10" ht="15.75" customHeight="1" x14ac:dyDescent="0.4">
      <c r="J347" s="91"/>
    </row>
    <row r="348" spans="10:10" ht="15.75" customHeight="1" x14ac:dyDescent="0.4">
      <c r="J348" s="91"/>
    </row>
    <row r="349" spans="10:10" ht="15.75" customHeight="1" x14ac:dyDescent="0.4">
      <c r="J349" s="91"/>
    </row>
    <row r="350" spans="10:10" ht="15.75" customHeight="1" x14ac:dyDescent="0.4">
      <c r="J350" s="91"/>
    </row>
    <row r="351" spans="10:10" ht="15.75" customHeight="1" x14ac:dyDescent="0.4">
      <c r="J351" s="91"/>
    </row>
    <row r="352" spans="10:10" ht="15.75" customHeight="1" x14ac:dyDescent="0.4">
      <c r="J352" s="91"/>
    </row>
    <row r="353" spans="10:10" ht="15.75" customHeight="1" x14ac:dyDescent="0.4">
      <c r="J353" s="91"/>
    </row>
    <row r="354" spans="10:10" ht="15.75" customHeight="1" x14ac:dyDescent="0.4">
      <c r="J354" s="91"/>
    </row>
    <row r="355" spans="10:10" ht="15.75" customHeight="1" x14ac:dyDescent="0.4">
      <c r="J355" s="91"/>
    </row>
    <row r="356" spans="10:10" ht="15.75" customHeight="1" x14ac:dyDescent="0.4">
      <c r="J356" s="91"/>
    </row>
    <row r="357" spans="10:10" ht="15.75" customHeight="1" x14ac:dyDescent="0.4">
      <c r="J357" s="91"/>
    </row>
    <row r="358" spans="10:10" ht="15.75" customHeight="1" x14ac:dyDescent="0.4">
      <c r="J358" s="91"/>
    </row>
    <row r="359" spans="10:10" ht="15.75" customHeight="1" x14ac:dyDescent="0.4">
      <c r="J359" s="91"/>
    </row>
    <row r="360" spans="10:10" ht="15.75" customHeight="1" x14ac:dyDescent="0.4">
      <c r="J360" s="91"/>
    </row>
    <row r="361" spans="10:10" ht="15.75" customHeight="1" x14ac:dyDescent="0.4">
      <c r="J361" s="91"/>
    </row>
    <row r="362" spans="10:10" ht="15.75" customHeight="1" x14ac:dyDescent="0.4">
      <c r="J362" s="91"/>
    </row>
    <row r="363" spans="10:10" ht="15.75" customHeight="1" x14ac:dyDescent="0.4">
      <c r="J363" s="91"/>
    </row>
    <row r="364" spans="10:10" ht="15.75" customHeight="1" x14ac:dyDescent="0.4">
      <c r="J364" s="91"/>
    </row>
    <row r="365" spans="10:10" ht="15.75" customHeight="1" x14ac:dyDescent="0.4">
      <c r="J365" s="91"/>
    </row>
    <row r="366" spans="10:10" ht="15.75" customHeight="1" x14ac:dyDescent="0.4">
      <c r="J366" s="91"/>
    </row>
    <row r="367" spans="10:10" ht="15.75" customHeight="1" x14ac:dyDescent="0.4">
      <c r="J367" s="91"/>
    </row>
    <row r="368" spans="10:10" ht="15.75" customHeight="1" x14ac:dyDescent="0.4">
      <c r="J368" s="91"/>
    </row>
    <row r="369" spans="10:10" ht="15.75" customHeight="1" x14ac:dyDescent="0.4">
      <c r="J369" s="91"/>
    </row>
    <row r="370" spans="10:10" ht="15.75" customHeight="1" x14ac:dyDescent="0.4">
      <c r="J370" s="91"/>
    </row>
    <row r="371" spans="10:10" ht="15.75" customHeight="1" x14ac:dyDescent="0.4">
      <c r="J371" s="91"/>
    </row>
    <row r="372" spans="10:10" ht="15.75" customHeight="1" x14ac:dyDescent="0.4">
      <c r="J372" s="91"/>
    </row>
    <row r="373" spans="10:10" ht="15.75" customHeight="1" x14ac:dyDescent="0.4">
      <c r="J373" s="91"/>
    </row>
    <row r="374" spans="10:10" ht="15.75" customHeight="1" x14ac:dyDescent="0.4">
      <c r="J374" s="91"/>
    </row>
    <row r="375" spans="10:10" ht="15.75" customHeight="1" x14ac:dyDescent="0.4">
      <c r="J375" s="91"/>
    </row>
    <row r="376" spans="10:10" ht="15.75" customHeight="1" x14ac:dyDescent="0.4">
      <c r="J376" s="91"/>
    </row>
    <row r="377" spans="10:10" ht="15.75" customHeight="1" x14ac:dyDescent="0.4">
      <c r="J377" s="91"/>
    </row>
    <row r="378" spans="10:10" ht="15.75" customHeight="1" x14ac:dyDescent="0.4">
      <c r="J378" s="91"/>
    </row>
    <row r="379" spans="10:10" ht="15.75" customHeight="1" x14ac:dyDescent="0.4">
      <c r="J379" s="91"/>
    </row>
    <row r="380" spans="10:10" ht="15.75" customHeight="1" x14ac:dyDescent="0.4">
      <c r="J380" s="91"/>
    </row>
    <row r="381" spans="10:10" ht="15.75" customHeight="1" x14ac:dyDescent="0.4">
      <c r="J381" s="91"/>
    </row>
    <row r="382" spans="10:10" ht="15.75" customHeight="1" x14ac:dyDescent="0.4">
      <c r="J382" s="91"/>
    </row>
    <row r="383" spans="10:10" ht="15.75" customHeight="1" x14ac:dyDescent="0.4">
      <c r="J383" s="91"/>
    </row>
    <row r="384" spans="10:10" ht="15.75" customHeight="1" x14ac:dyDescent="0.4">
      <c r="J384" s="91"/>
    </row>
    <row r="385" spans="10:10" ht="15.75" customHeight="1" x14ac:dyDescent="0.4">
      <c r="J385" s="91"/>
    </row>
    <row r="386" spans="10:10" ht="15.75" customHeight="1" x14ac:dyDescent="0.4">
      <c r="J386" s="91"/>
    </row>
    <row r="387" spans="10:10" ht="15.75" customHeight="1" x14ac:dyDescent="0.4">
      <c r="J387" s="91"/>
    </row>
    <row r="388" spans="10:10" ht="15.75" customHeight="1" x14ac:dyDescent="0.4">
      <c r="J388" s="91"/>
    </row>
    <row r="389" spans="10:10" ht="15.75" customHeight="1" x14ac:dyDescent="0.4">
      <c r="J389" s="91"/>
    </row>
    <row r="390" spans="10:10" ht="15.75" customHeight="1" x14ac:dyDescent="0.4">
      <c r="J390" s="91"/>
    </row>
    <row r="391" spans="10:10" ht="15.75" customHeight="1" x14ac:dyDescent="0.4">
      <c r="J391" s="91"/>
    </row>
    <row r="392" spans="10:10" ht="15.75" customHeight="1" x14ac:dyDescent="0.4">
      <c r="J392" s="91"/>
    </row>
    <row r="393" spans="10:10" ht="15.75" customHeight="1" x14ac:dyDescent="0.4">
      <c r="J393" s="91"/>
    </row>
    <row r="394" spans="10:10" ht="15.75" customHeight="1" x14ac:dyDescent="0.4">
      <c r="J394" s="91"/>
    </row>
    <row r="395" spans="10:10" ht="15.75" customHeight="1" x14ac:dyDescent="0.4">
      <c r="J395" s="91"/>
    </row>
    <row r="396" spans="10:10" ht="15.75" customHeight="1" x14ac:dyDescent="0.4">
      <c r="J396" s="91"/>
    </row>
    <row r="397" spans="10:10" ht="15.75" customHeight="1" x14ac:dyDescent="0.4">
      <c r="J397" s="91"/>
    </row>
    <row r="398" spans="10:10" ht="15.75" customHeight="1" x14ac:dyDescent="0.4">
      <c r="J398" s="91"/>
    </row>
    <row r="399" spans="10:10" ht="15.75" customHeight="1" x14ac:dyDescent="0.4">
      <c r="J399" s="91"/>
    </row>
    <row r="400" spans="10:10" ht="15.75" customHeight="1" x14ac:dyDescent="0.4">
      <c r="J400" s="91"/>
    </row>
    <row r="401" spans="10:10" ht="15.75" customHeight="1" x14ac:dyDescent="0.4">
      <c r="J401" s="91"/>
    </row>
    <row r="402" spans="10:10" ht="15.75" customHeight="1" x14ac:dyDescent="0.4">
      <c r="J402" s="91"/>
    </row>
    <row r="403" spans="10:10" ht="15.75" customHeight="1" x14ac:dyDescent="0.4">
      <c r="J403" s="91"/>
    </row>
    <row r="404" spans="10:10" ht="15.75" customHeight="1" x14ac:dyDescent="0.4">
      <c r="J404" s="91"/>
    </row>
    <row r="405" spans="10:10" ht="15.75" customHeight="1" x14ac:dyDescent="0.4">
      <c r="J405" s="91"/>
    </row>
    <row r="406" spans="10:10" ht="15.75" customHeight="1" x14ac:dyDescent="0.4">
      <c r="J406" s="91"/>
    </row>
    <row r="407" spans="10:10" ht="15.75" customHeight="1" x14ac:dyDescent="0.4">
      <c r="J407" s="91"/>
    </row>
    <row r="408" spans="10:10" ht="15.75" customHeight="1" x14ac:dyDescent="0.4">
      <c r="J408" s="91"/>
    </row>
    <row r="409" spans="10:10" ht="15.75" customHeight="1" x14ac:dyDescent="0.4">
      <c r="J409" s="91"/>
    </row>
    <row r="410" spans="10:10" ht="15.75" customHeight="1" x14ac:dyDescent="0.4">
      <c r="J410" s="91"/>
    </row>
    <row r="411" spans="10:10" ht="15.75" customHeight="1" x14ac:dyDescent="0.4">
      <c r="J411" s="91"/>
    </row>
    <row r="412" spans="10:10" ht="15.75" customHeight="1" x14ac:dyDescent="0.4">
      <c r="J412" s="91"/>
    </row>
    <row r="413" spans="10:10" ht="15.75" customHeight="1" x14ac:dyDescent="0.4">
      <c r="J413" s="91"/>
    </row>
    <row r="414" spans="10:10" ht="15.75" customHeight="1" x14ac:dyDescent="0.4">
      <c r="J414" s="91"/>
    </row>
    <row r="415" spans="10:10" ht="15.75" customHeight="1" x14ac:dyDescent="0.4">
      <c r="J415" s="91"/>
    </row>
    <row r="416" spans="10:10" ht="15.75" customHeight="1" x14ac:dyDescent="0.4">
      <c r="J416" s="91"/>
    </row>
    <row r="417" spans="10:10" ht="15.75" customHeight="1" x14ac:dyDescent="0.4">
      <c r="J417" s="91"/>
    </row>
    <row r="418" spans="10:10" ht="15.75" customHeight="1" x14ac:dyDescent="0.4">
      <c r="J418" s="91"/>
    </row>
    <row r="419" spans="10:10" ht="15.75" customHeight="1" x14ac:dyDescent="0.4">
      <c r="J419" s="91"/>
    </row>
    <row r="420" spans="10:10" ht="15.75" customHeight="1" x14ac:dyDescent="0.4">
      <c r="J420" s="91"/>
    </row>
    <row r="421" spans="10:10" ht="15.75" customHeight="1" x14ac:dyDescent="0.4">
      <c r="J421" s="91"/>
    </row>
    <row r="422" spans="10:10" ht="15.75" customHeight="1" x14ac:dyDescent="0.4">
      <c r="J422" s="91"/>
    </row>
    <row r="423" spans="10:10" ht="15.75" customHeight="1" x14ac:dyDescent="0.4">
      <c r="J423" s="91"/>
    </row>
    <row r="424" spans="10:10" ht="15.75" customHeight="1" x14ac:dyDescent="0.4">
      <c r="J424" s="91"/>
    </row>
    <row r="425" spans="10:10" ht="15.75" customHeight="1" x14ac:dyDescent="0.4">
      <c r="J425" s="91"/>
    </row>
    <row r="426" spans="10:10" ht="15.75" customHeight="1" x14ac:dyDescent="0.4">
      <c r="J426" s="91"/>
    </row>
    <row r="427" spans="10:10" ht="15.75" customHeight="1" x14ac:dyDescent="0.4">
      <c r="J427" s="91"/>
    </row>
    <row r="428" spans="10:10" ht="15.75" customHeight="1" x14ac:dyDescent="0.4">
      <c r="J428" s="91"/>
    </row>
    <row r="429" spans="10:10" ht="15.75" customHeight="1" x14ac:dyDescent="0.4">
      <c r="J429" s="91"/>
    </row>
    <row r="430" spans="10:10" ht="15.75" customHeight="1" x14ac:dyDescent="0.4">
      <c r="J430" s="91"/>
    </row>
    <row r="431" spans="10:10" ht="15.75" customHeight="1" x14ac:dyDescent="0.4">
      <c r="J431" s="91"/>
    </row>
    <row r="432" spans="10:10" ht="15.75" customHeight="1" x14ac:dyDescent="0.4">
      <c r="J432" s="91"/>
    </row>
    <row r="433" spans="10:10" ht="15.75" customHeight="1" x14ac:dyDescent="0.4">
      <c r="J433" s="91"/>
    </row>
    <row r="434" spans="10:10" ht="15.75" customHeight="1" x14ac:dyDescent="0.4">
      <c r="J434" s="91"/>
    </row>
    <row r="435" spans="10:10" ht="15.75" customHeight="1" x14ac:dyDescent="0.4">
      <c r="J435" s="91"/>
    </row>
    <row r="436" spans="10:10" ht="15.75" customHeight="1" x14ac:dyDescent="0.4">
      <c r="J436" s="91"/>
    </row>
    <row r="437" spans="10:10" ht="15.75" customHeight="1" x14ac:dyDescent="0.4">
      <c r="J437" s="91"/>
    </row>
    <row r="438" spans="10:10" ht="15.75" customHeight="1" x14ac:dyDescent="0.4">
      <c r="J438" s="91"/>
    </row>
    <row r="439" spans="10:10" ht="15.75" customHeight="1" x14ac:dyDescent="0.4">
      <c r="J439" s="91"/>
    </row>
    <row r="440" spans="10:10" ht="15.75" customHeight="1" x14ac:dyDescent="0.4">
      <c r="J440" s="91"/>
    </row>
    <row r="441" spans="10:10" ht="15.75" customHeight="1" x14ac:dyDescent="0.4">
      <c r="J441" s="91"/>
    </row>
    <row r="442" spans="10:10" ht="15.75" customHeight="1" x14ac:dyDescent="0.4">
      <c r="J442" s="91"/>
    </row>
    <row r="443" spans="10:10" ht="15.75" customHeight="1" x14ac:dyDescent="0.4">
      <c r="J443" s="91"/>
    </row>
    <row r="444" spans="10:10" ht="15.75" customHeight="1" x14ac:dyDescent="0.4">
      <c r="J444" s="91"/>
    </row>
    <row r="445" spans="10:10" ht="15.75" customHeight="1" x14ac:dyDescent="0.4">
      <c r="J445" s="91"/>
    </row>
    <row r="446" spans="10:10" ht="15.75" customHeight="1" x14ac:dyDescent="0.4">
      <c r="J446" s="91"/>
    </row>
    <row r="447" spans="10:10" ht="15.75" customHeight="1" x14ac:dyDescent="0.4">
      <c r="J447" s="91"/>
    </row>
    <row r="448" spans="10:10" ht="15.75" customHeight="1" x14ac:dyDescent="0.4">
      <c r="J448" s="91"/>
    </row>
    <row r="449" spans="10:10" ht="15.75" customHeight="1" x14ac:dyDescent="0.4">
      <c r="J449" s="91"/>
    </row>
    <row r="450" spans="10:10" ht="15.75" customHeight="1" x14ac:dyDescent="0.4">
      <c r="J450" s="91"/>
    </row>
    <row r="451" spans="10:10" ht="15.75" customHeight="1" x14ac:dyDescent="0.4">
      <c r="J451" s="91"/>
    </row>
    <row r="452" spans="10:10" ht="15.75" customHeight="1" x14ac:dyDescent="0.4">
      <c r="J452" s="91"/>
    </row>
    <row r="453" spans="10:10" ht="15.75" customHeight="1" x14ac:dyDescent="0.4">
      <c r="J453" s="91"/>
    </row>
    <row r="454" spans="10:10" ht="15.75" customHeight="1" x14ac:dyDescent="0.4">
      <c r="J454" s="91"/>
    </row>
    <row r="455" spans="10:10" ht="15.75" customHeight="1" x14ac:dyDescent="0.4">
      <c r="J455" s="91"/>
    </row>
    <row r="456" spans="10:10" ht="15.75" customHeight="1" x14ac:dyDescent="0.4">
      <c r="J456" s="91"/>
    </row>
    <row r="457" spans="10:10" ht="15.75" customHeight="1" x14ac:dyDescent="0.4">
      <c r="J457" s="91"/>
    </row>
    <row r="458" spans="10:10" ht="15.75" customHeight="1" x14ac:dyDescent="0.4">
      <c r="J458" s="91"/>
    </row>
    <row r="459" spans="10:10" ht="15.75" customHeight="1" x14ac:dyDescent="0.4">
      <c r="J459" s="91"/>
    </row>
    <row r="460" spans="10:10" ht="15.75" customHeight="1" x14ac:dyDescent="0.4">
      <c r="J460" s="91"/>
    </row>
    <row r="461" spans="10:10" ht="15.75" customHeight="1" x14ac:dyDescent="0.4">
      <c r="J461" s="91"/>
    </row>
    <row r="462" spans="10:10" ht="15.75" customHeight="1" x14ac:dyDescent="0.4">
      <c r="J462" s="91"/>
    </row>
    <row r="463" spans="10:10" ht="15.75" customHeight="1" x14ac:dyDescent="0.4">
      <c r="J463" s="91"/>
    </row>
    <row r="464" spans="10:10" ht="15.75" customHeight="1" x14ac:dyDescent="0.4">
      <c r="J464" s="91"/>
    </row>
    <row r="465" spans="10:10" ht="15.75" customHeight="1" x14ac:dyDescent="0.4">
      <c r="J465" s="91"/>
    </row>
    <row r="466" spans="10:10" ht="15.75" customHeight="1" x14ac:dyDescent="0.4">
      <c r="J466" s="91"/>
    </row>
    <row r="467" spans="10:10" ht="15.75" customHeight="1" x14ac:dyDescent="0.4">
      <c r="J467" s="91"/>
    </row>
    <row r="468" spans="10:10" ht="15.75" customHeight="1" x14ac:dyDescent="0.4">
      <c r="J468" s="91"/>
    </row>
    <row r="469" spans="10:10" ht="15.75" customHeight="1" x14ac:dyDescent="0.4">
      <c r="J469" s="91"/>
    </row>
    <row r="470" spans="10:10" ht="15.75" customHeight="1" x14ac:dyDescent="0.4">
      <c r="J470" s="91"/>
    </row>
    <row r="471" spans="10:10" ht="15.75" customHeight="1" x14ac:dyDescent="0.4">
      <c r="J471" s="91"/>
    </row>
    <row r="472" spans="10:10" ht="15.75" customHeight="1" x14ac:dyDescent="0.4">
      <c r="J472" s="91"/>
    </row>
    <row r="473" spans="10:10" ht="15.75" customHeight="1" x14ac:dyDescent="0.4">
      <c r="J473" s="91"/>
    </row>
    <row r="474" spans="10:10" ht="15.75" customHeight="1" x14ac:dyDescent="0.4">
      <c r="J474" s="91"/>
    </row>
    <row r="475" spans="10:10" ht="15.75" customHeight="1" x14ac:dyDescent="0.4">
      <c r="J475" s="91"/>
    </row>
    <row r="476" spans="10:10" ht="15.75" customHeight="1" x14ac:dyDescent="0.4">
      <c r="J476" s="91"/>
    </row>
    <row r="477" spans="10:10" ht="15.75" customHeight="1" x14ac:dyDescent="0.4">
      <c r="J477" s="91"/>
    </row>
    <row r="478" spans="10:10" ht="15.75" customHeight="1" x14ac:dyDescent="0.4">
      <c r="J478" s="91"/>
    </row>
    <row r="479" spans="10:10" ht="15.75" customHeight="1" x14ac:dyDescent="0.4">
      <c r="J479" s="91"/>
    </row>
    <row r="480" spans="10:10" ht="15.75" customHeight="1" x14ac:dyDescent="0.4">
      <c r="J480" s="91"/>
    </row>
    <row r="481" spans="10:10" ht="15.75" customHeight="1" x14ac:dyDescent="0.4">
      <c r="J481" s="91"/>
    </row>
    <row r="482" spans="10:10" ht="15.75" customHeight="1" x14ac:dyDescent="0.4">
      <c r="J482" s="91"/>
    </row>
    <row r="483" spans="10:10" ht="15.75" customHeight="1" x14ac:dyDescent="0.4">
      <c r="J483" s="91"/>
    </row>
    <row r="484" spans="10:10" ht="15.75" customHeight="1" x14ac:dyDescent="0.4">
      <c r="J484" s="91"/>
    </row>
    <row r="485" spans="10:10" ht="15.75" customHeight="1" x14ac:dyDescent="0.4">
      <c r="J485" s="91"/>
    </row>
    <row r="486" spans="10:10" ht="15.75" customHeight="1" x14ac:dyDescent="0.4">
      <c r="J486" s="91"/>
    </row>
    <row r="487" spans="10:10" ht="15.75" customHeight="1" x14ac:dyDescent="0.4">
      <c r="J487" s="91"/>
    </row>
    <row r="488" spans="10:10" ht="15.75" customHeight="1" x14ac:dyDescent="0.4">
      <c r="J488" s="91"/>
    </row>
    <row r="489" spans="10:10" ht="15.75" customHeight="1" x14ac:dyDescent="0.4">
      <c r="J489" s="91"/>
    </row>
    <row r="490" spans="10:10" ht="15.75" customHeight="1" x14ac:dyDescent="0.4">
      <c r="J490" s="91"/>
    </row>
    <row r="491" spans="10:10" ht="15.75" customHeight="1" x14ac:dyDescent="0.4">
      <c r="J491" s="91"/>
    </row>
    <row r="492" spans="10:10" ht="15.75" customHeight="1" x14ac:dyDescent="0.4">
      <c r="J492" s="91"/>
    </row>
    <row r="493" spans="10:10" ht="15.75" customHeight="1" x14ac:dyDescent="0.4">
      <c r="J493" s="91"/>
    </row>
    <row r="494" spans="10:10" ht="15.75" customHeight="1" x14ac:dyDescent="0.4">
      <c r="J494" s="91"/>
    </row>
    <row r="495" spans="10:10" ht="15.75" customHeight="1" x14ac:dyDescent="0.4">
      <c r="J495" s="91"/>
    </row>
    <row r="496" spans="10:10" ht="15.75" customHeight="1" x14ac:dyDescent="0.4">
      <c r="J496" s="91"/>
    </row>
    <row r="497" spans="10:10" ht="15.75" customHeight="1" x14ac:dyDescent="0.4">
      <c r="J497" s="91"/>
    </row>
    <row r="498" spans="10:10" ht="15.75" customHeight="1" x14ac:dyDescent="0.4">
      <c r="J498" s="91"/>
    </row>
    <row r="499" spans="10:10" ht="15.75" customHeight="1" x14ac:dyDescent="0.4">
      <c r="J499" s="91"/>
    </row>
    <row r="500" spans="10:10" ht="15.75" customHeight="1" x14ac:dyDescent="0.4">
      <c r="J500" s="91"/>
    </row>
    <row r="501" spans="10:10" ht="15.75" customHeight="1" x14ac:dyDescent="0.4">
      <c r="J501" s="91"/>
    </row>
    <row r="502" spans="10:10" ht="15.75" customHeight="1" x14ac:dyDescent="0.4">
      <c r="J502" s="91"/>
    </row>
    <row r="503" spans="10:10" ht="15.75" customHeight="1" x14ac:dyDescent="0.4">
      <c r="J503" s="91"/>
    </row>
    <row r="504" spans="10:10" ht="15.75" customHeight="1" x14ac:dyDescent="0.4">
      <c r="J504" s="91"/>
    </row>
    <row r="505" spans="10:10" ht="15.75" customHeight="1" x14ac:dyDescent="0.4">
      <c r="J505" s="91"/>
    </row>
    <row r="506" spans="10:10" ht="15.75" customHeight="1" x14ac:dyDescent="0.4">
      <c r="J506" s="91"/>
    </row>
    <row r="507" spans="10:10" ht="15.75" customHeight="1" x14ac:dyDescent="0.4">
      <c r="J507" s="91"/>
    </row>
    <row r="508" spans="10:10" ht="15.75" customHeight="1" x14ac:dyDescent="0.4">
      <c r="J508" s="91"/>
    </row>
    <row r="509" spans="10:10" ht="15.75" customHeight="1" x14ac:dyDescent="0.4">
      <c r="J509" s="91"/>
    </row>
    <row r="510" spans="10:10" ht="15.75" customHeight="1" x14ac:dyDescent="0.4">
      <c r="J510" s="91"/>
    </row>
    <row r="511" spans="10:10" ht="15.75" customHeight="1" x14ac:dyDescent="0.4">
      <c r="J511" s="91"/>
    </row>
    <row r="512" spans="10:10" ht="15.75" customHeight="1" x14ac:dyDescent="0.4">
      <c r="J512" s="91"/>
    </row>
    <row r="513" spans="10:10" ht="15.75" customHeight="1" x14ac:dyDescent="0.4">
      <c r="J513" s="91"/>
    </row>
    <row r="514" spans="10:10" ht="15.75" customHeight="1" x14ac:dyDescent="0.4">
      <c r="J514" s="91"/>
    </row>
    <row r="515" spans="10:10" ht="15.75" customHeight="1" x14ac:dyDescent="0.4">
      <c r="J515" s="91"/>
    </row>
    <row r="516" spans="10:10" ht="15.75" customHeight="1" x14ac:dyDescent="0.4">
      <c r="J516" s="91"/>
    </row>
    <row r="517" spans="10:10" ht="15.75" customHeight="1" x14ac:dyDescent="0.4">
      <c r="J517" s="91"/>
    </row>
    <row r="518" spans="10:10" ht="15.75" customHeight="1" x14ac:dyDescent="0.4">
      <c r="J518" s="91"/>
    </row>
    <row r="519" spans="10:10" ht="15.75" customHeight="1" x14ac:dyDescent="0.4">
      <c r="J519" s="91"/>
    </row>
    <row r="520" spans="10:10" ht="15.75" customHeight="1" x14ac:dyDescent="0.4">
      <c r="J520" s="91"/>
    </row>
    <row r="521" spans="10:10" ht="15.75" customHeight="1" x14ac:dyDescent="0.4">
      <c r="J521" s="91"/>
    </row>
    <row r="522" spans="10:10" ht="15.75" customHeight="1" x14ac:dyDescent="0.4">
      <c r="J522" s="91"/>
    </row>
    <row r="523" spans="10:10" ht="15.75" customHeight="1" x14ac:dyDescent="0.4">
      <c r="J523" s="91"/>
    </row>
    <row r="524" spans="10:10" ht="15.75" customHeight="1" x14ac:dyDescent="0.4">
      <c r="J524" s="91"/>
    </row>
    <row r="525" spans="10:10" ht="15.75" customHeight="1" x14ac:dyDescent="0.4">
      <c r="J525" s="91"/>
    </row>
    <row r="526" spans="10:10" ht="15.75" customHeight="1" x14ac:dyDescent="0.4">
      <c r="J526" s="91"/>
    </row>
    <row r="527" spans="10:10" ht="15.75" customHeight="1" x14ac:dyDescent="0.4">
      <c r="J527" s="91"/>
    </row>
    <row r="528" spans="10:10" ht="15.75" customHeight="1" x14ac:dyDescent="0.4">
      <c r="J528" s="91"/>
    </row>
    <row r="529" spans="10:10" ht="15.75" customHeight="1" x14ac:dyDescent="0.4">
      <c r="J529" s="91"/>
    </row>
    <row r="530" spans="10:10" ht="15.75" customHeight="1" x14ac:dyDescent="0.4">
      <c r="J530" s="91"/>
    </row>
    <row r="531" spans="10:10" ht="15.75" customHeight="1" x14ac:dyDescent="0.4">
      <c r="J531" s="91"/>
    </row>
    <row r="532" spans="10:10" ht="15.75" customHeight="1" x14ac:dyDescent="0.4">
      <c r="J532" s="91"/>
    </row>
    <row r="533" spans="10:10" ht="15.75" customHeight="1" x14ac:dyDescent="0.4">
      <c r="J533" s="91"/>
    </row>
    <row r="534" spans="10:10" ht="15.75" customHeight="1" x14ac:dyDescent="0.4">
      <c r="J534" s="91"/>
    </row>
    <row r="535" spans="10:10" ht="15.75" customHeight="1" x14ac:dyDescent="0.4">
      <c r="J535" s="91"/>
    </row>
    <row r="536" spans="10:10" ht="15.75" customHeight="1" x14ac:dyDescent="0.4">
      <c r="J536" s="91"/>
    </row>
    <row r="537" spans="10:10" ht="15.75" customHeight="1" x14ac:dyDescent="0.4">
      <c r="J537" s="91"/>
    </row>
    <row r="538" spans="10:10" ht="15.75" customHeight="1" x14ac:dyDescent="0.4">
      <c r="J538" s="91"/>
    </row>
    <row r="539" spans="10:10" ht="15.75" customHeight="1" x14ac:dyDescent="0.4">
      <c r="J539" s="91"/>
    </row>
    <row r="540" spans="10:10" ht="15.75" customHeight="1" x14ac:dyDescent="0.4">
      <c r="J540" s="91"/>
    </row>
    <row r="541" spans="10:10" ht="15.75" customHeight="1" x14ac:dyDescent="0.4">
      <c r="J541" s="91"/>
    </row>
    <row r="542" spans="10:10" ht="15.75" customHeight="1" x14ac:dyDescent="0.4">
      <c r="J542" s="91"/>
    </row>
    <row r="543" spans="10:10" ht="15.75" customHeight="1" x14ac:dyDescent="0.4">
      <c r="J543" s="91"/>
    </row>
    <row r="544" spans="10:10" ht="15.75" customHeight="1" x14ac:dyDescent="0.4">
      <c r="J544" s="91"/>
    </row>
    <row r="545" spans="10:10" ht="15.75" customHeight="1" x14ac:dyDescent="0.4">
      <c r="J545" s="91"/>
    </row>
    <row r="546" spans="10:10" ht="15.75" customHeight="1" x14ac:dyDescent="0.4">
      <c r="J546" s="91"/>
    </row>
    <row r="547" spans="10:10" ht="15.75" customHeight="1" x14ac:dyDescent="0.4">
      <c r="J547" s="91"/>
    </row>
    <row r="548" spans="10:10" ht="15.75" customHeight="1" x14ac:dyDescent="0.4">
      <c r="J548" s="91"/>
    </row>
    <row r="549" spans="10:10" ht="15.75" customHeight="1" x14ac:dyDescent="0.4">
      <c r="J549" s="91"/>
    </row>
    <row r="550" spans="10:10" ht="15.75" customHeight="1" x14ac:dyDescent="0.4">
      <c r="J550" s="91"/>
    </row>
    <row r="551" spans="10:10" ht="15.75" customHeight="1" x14ac:dyDescent="0.4">
      <c r="J551" s="91"/>
    </row>
    <row r="552" spans="10:10" ht="15.75" customHeight="1" x14ac:dyDescent="0.4">
      <c r="J552" s="91"/>
    </row>
    <row r="553" spans="10:10" ht="15.75" customHeight="1" x14ac:dyDescent="0.4">
      <c r="J553" s="91"/>
    </row>
    <row r="554" spans="10:10" ht="15.75" customHeight="1" x14ac:dyDescent="0.4">
      <c r="J554" s="91"/>
    </row>
    <row r="555" spans="10:10" ht="15.75" customHeight="1" x14ac:dyDescent="0.4">
      <c r="J555" s="91"/>
    </row>
    <row r="556" spans="10:10" ht="15.75" customHeight="1" x14ac:dyDescent="0.4">
      <c r="J556" s="91"/>
    </row>
    <row r="557" spans="10:10" ht="15.75" customHeight="1" x14ac:dyDescent="0.4">
      <c r="J557" s="91"/>
    </row>
    <row r="558" spans="10:10" ht="15.75" customHeight="1" x14ac:dyDescent="0.4">
      <c r="J558" s="91"/>
    </row>
    <row r="559" spans="10:10" ht="15.75" customHeight="1" x14ac:dyDescent="0.4">
      <c r="J559" s="91"/>
    </row>
    <row r="560" spans="10:10" ht="15.75" customHeight="1" x14ac:dyDescent="0.4">
      <c r="J560" s="91"/>
    </row>
    <row r="561" spans="10:10" ht="15.75" customHeight="1" x14ac:dyDescent="0.4">
      <c r="J561" s="91"/>
    </row>
    <row r="562" spans="10:10" ht="15.75" customHeight="1" x14ac:dyDescent="0.4">
      <c r="J562" s="91"/>
    </row>
    <row r="563" spans="10:10" ht="15.75" customHeight="1" x14ac:dyDescent="0.4">
      <c r="J563" s="91"/>
    </row>
    <row r="564" spans="10:10" ht="15.75" customHeight="1" x14ac:dyDescent="0.4">
      <c r="J564" s="91"/>
    </row>
    <row r="565" spans="10:10" ht="15.75" customHeight="1" x14ac:dyDescent="0.4">
      <c r="J565" s="91"/>
    </row>
    <row r="566" spans="10:10" ht="15.75" customHeight="1" x14ac:dyDescent="0.4">
      <c r="J566" s="91"/>
    </row>
    <row r="567" spans="10:10" ht="15.75" customHeight="1" x14ac:dyDescent="0.4">
      <c r="J567" s="91"/>
    </row>
    <row r="568" spans="10:10" ht="15.75" customHeight="1" x14ac:dyDescent="0.4">
      <c r="J568" s="91"/>
    </row>
    <row r="569" spans="10:10" ht="15.75" customHeight="1" x14ac:dyDescent="0.4">
      <c r="J569" s="91"/>
    </row>
    <row r="570" spans="10:10" ht="15.75" customHeight="1" x14ac:dyDescent="0.4">
      <c r="J570" s="91"/>
    </row>
    <row r="571" spans="10:10" ht="15.75" customHeight="1" x14ac:dyDescent="0.4">
      <c r="J571" s="91"/>
    </row>
    <row r="572" spans="10:10" ht="15.75" customHeight="1" x14ac:dyDescent="0.4">
      <c r="J572" s="91"/>
    </row>
    <row r="573" spans="10:10" ht="15.75" customHeight="1" x14ac:dyDescent="0.4">
      <c r="J573" s="91"/>
    </row>
    <row r="574" spans="10:10" ht="15.75" customHeight="1" x14ac:dyDescent="0.4">
      <c r="J574" s="91"/>
    </row>
    <row r="575" spans="10:10" ht="15.75" customHeight="1" x14ac:dyDescent="0.4">
      <c r="J575" s="91"/>
    </row>
    <row r="576" spans="10:10" ht="15.75" customHeight="1" x14ac:dyDescent="0.4">
      <c r="J576" s="91"/>
    </row>
    <row r="577" spans="10:10" ht="15.75" customHeight="1" x14ac:dyDescent="0.4">
      <c r="J577" s="91"/>
    </row>
    <row r="578" spans="10:10" ht="15.75" customHeight="1" x14ac:dyDescent="0.4">
      <c r="J578" s="91"/>
    </row>
    <row r="579" spans="10:10" ht="15.75" customHeight="1" x14ac:dyDescent="0.4">
      <c r="J579" s="91"/>
    </row>
    <row r="580" spans="10:10" ht="15.75" customHeight="1" x14ac:dyDescent="0.4">
      <c r="J580" s="91"/>
    </row>
    <row r="581" spans="10:10" ht="15.75" customHeight="1" x14ac:dyDescent="0.4">
      <c r="J581" s="91"/>
    </row>
    <row r="582" spans="10:10" ht="15.75" customHeight="1" x14ac:dyDescent="0.4">
      <c r="J582" s="91"/>
    </row>
    <row r="583" spans="10:10" ht="15.75" customHeight="1" x14ac:dyDescent="0.4">
      <c r="J583" s="91"/>
    </row>
    <row r="584" spans="10:10" ht="15.75" customHeight="1" x14ac:dyDescent="0.4">
      <c r="J584" s="91"/>
    </row>
    <row r="585" spans="10:10" ht="15.75" customHeight="1" x14ac:dyDescent="0.4">
      <c r="J585" s="91"/>
    </row>
    <row r="586" spans="10:10" ht="15.75" customHeight="1" x14ac:dyDescent="0.4">
      <c r="J586" s="91"/>
    </row>
    <row r="587" spans="10:10" ht="15.75" customHeight="1" x14ac:dyDescent="0.4">
      <c r="J587" s="91"/>
    </row>
    <row r="588" spans="10:10" ht="15.75" customHeight="1" x14ac:dyDescent="0.4">
      <c r="J588" s="91"/>
    </row>
    <row r="589" spans="10:10" ht="15.75" customHeight="1" x14ac:dyDescent="0.4">
      <c r="J589" s="91"/>
    </row>
    <row r="590" spans="10:10" ht="15.75" customHeight="1" x14ac:dyDescent="0.4">
      <c r="J590" s="91"/>
    </row>
    <row r="591" spans="10:10" ht="15.75" customHeight="1" x14ac:dyDescent="0.4">
      <c r="J591" s="91"/>
    </row>
    <row r="592" spans="10:10" ht="15.75" customHeight="1" x14ac:dyDescent="0.4">
      <c r="J592" s="91"/>
    </row>
    <row r="593" spans="10:10" ht="15.75" customHeight="1" x14ac:dyDescent="0.4">
      <c r="J593" s="91"/>
    </row>
    <row r="594" spans="10:10" ht="15.75" customHeight="1" x14ac:dyDescent="0.4">
      <c r="J594" s="91"/>
    </row>
    <row r="595" spans="10:10" ht="15.75" customHeight="1" x14ac:dyDescent="0.4">
      <c r="J595" s="91"/>
    </row>
    <row r="596" spans="10:10" ht="15.75" customHeight="1" x14ac:dyDescent="0.4">
      <c r="J596" s="91"/>
    </row>
    <row r="597" spans="10:10" ht="15.75" customHeight="1" x14ac:dyDescent="0.4">
      <c r="J597" s="91"/>
    </row>
    <row r="598" spans="10:10" ht="15.75" customHeight="1" x14ac:dyDescent="0.4">
      <c r="J598" s="91"/>
    </row>
    <row r="599" spans="10:10" ht="15.75" customHeight="1" x14ac:dyDescent="0.4">
      <c r="J599" s="91"/>
    </row>
    <row r="600" spans="10:10" ht="15.75" customHeight="1" x14ac:dyDescent="0.4">
      <c r="J600" s="91"/>
    </row>
    <row r="601" spans="10:10" ht="15.75" customHeight="1" x14ac:dyDescent="0.4">
      <c r="J601" s="91"/>
    </row>
    <row r="602" spans="10:10" ht="15.75" customHeight="1" x14ac:dyDescent="0.4">
      <c r="J602" s="91"/>
    </row>
    <row r="603" spans="10:10" ht="15.75" customHeight="1" x14ac:dyDescent="0.4">
      <c r="J603" s="91"/>
    </row>
    <row r="604" spans="10:10" ht="15.75" customHeight="1" x14ac:dyDescent="0.4">
      <c r="J604" s="91"/>
    </row>
    <row r="605" spans="10:10" ht="15.75" customHeight="1" x14ac:dyDescent="0.4">
      <c r="J605" s="91"/>
    </row>
    <row r="606" spans="10:10" ht="15.75" customHeight="1" x14ac:dyDescent="0.4">
      <c r="J606" s="91"/>
    </row>
    <row r="607" spans="10:10" ht="15.75" customHeight="1" x14ac:dyDescent="0.4">
      <c r="J607" s="91"/>
    </row>
    <row r="608" spans="10:10" ht="15.75" customHeight="1" x14ac:dyDescent="0.4">
      <c r="J608" s="91"/>
    </row>
    <row r="609" spans="10:10" ht="15.75" customHeight="1" x14ac:dyDescent="0.4">
      <c r="J609" s="91"/>
    </row>
    <row r="610" spans="10:10" ht="15.75" customHeight="1" x14ac:dyDescent="0.4">
      <c r="J610" s="91"/>
    </row>
    <row r="611" spans="10:10" ht="15.75" customHeight="1" x14ac:dyDescent="0.4">
      <c r="J611" s="91"/>
    </row>
    <row r="612" spans="10:10" ht="15.75" customHeight="1" x14ac:dyDescent="0.4">
      <c r="J612" s="91"/>
    </row>
    <row r="613" spans="10:10" ht="15.75" customHeight="1" x14ac:dyDescent="0.4">
      <c r="J613" s="91"/>
    </row>
    <row r="614" spans="10:10" ht="15.75" customHeight="1" x14ac:dyDescent="0.4">
      <c r="J614" s="91"/>
    </row>
    <row r="615" spans="10:10" ht="15.75" customHeight="1" x14ac:dyDescent="0.4">
      <c r="J615" s="91"/>
    </row>
    <row r="616" spans="10:10" ht="15.75" customHeight="1" x14ac:dyDescent="0.4">
      <c r="J616" s="91"/>
    </row>
    <row r="617" spans="10:10" ht="15.75" customHeight="1" x14ac:dyDescent="0.4">
      <c r="J617" s="91"/>
    </row>
    <row r="618" spans="10:10" ht="15.75" customHeight="1" x14ac:dyDescent="0.4">
      <c r="J618" s="91"/>
    </row>
    <row r="619" spans="10:10" ht="15.75" customHeight="1" x14ac:dyDescent="0.4">
      <c r="J619" s="91"/>
    </row>
    <row r="620" spans="10:10" ht="15.75" customHeight="1" x14ac:dyDescent="0.4">
      <c r="J620" s="91"/>
    </row>
    <row r="621" spans="10:10" ht="15.75" customHeight="1" x14ac:dyDescent="0.4">
      <c r="J621" s="91"/>
    </row>
    <row r="622" spans="10:10" ht="15.75" customHeight="1" x14ac:dyDescent="0.4">
      <c r="J622" s="91"/>
    </row>
    <row r="623" spans="10:10" ht="15.75" customHeight="1" x14ac:dyDescent="0.4">
      <c r="J623" s="91"/>
    </row>
    <row r="624" spans="10:10" ht="15.75" customHeight="1" x14ac:dyDescent="0.4">
      <c r="J624" s="91"/>
    </row>
    <row r="625" spans="10:10" ht="15.75" customHeight="1" x14ac:dyDescent="0.4">
      <c r="J625" s="91"/>
    </row>
    <row r="626" spans="10:10" ht="15.75" customHeight="1" x14ac:dyDescent="0.4">
      <c r="J626" s="91"/>
    </row>
    <row r="627" spans="10:10" ht="15.75" customHeight="1" x14ac:dyDescent="0.4">
      <c r="J627" s="91"/>
    </row>
    <row r="628" spans="10:10" ht="15.75" customHeight="1" x14ac:dyDescent="0.4">
      <c r="J628" s="91"/>
    </row>
    <row r="629" spans="10:10" ht="15.75" customHeight="1" x14ac:dyDescent="0.4">
      <c r="J629" s="91"/>
    </row>
    <row r="630" spans="10:10" ht="15.75" customHeight="1" x14ac:dyDescent="0.4">
      <c r="J630" s="91"/>
    </row>
    <row r="631" spans="10:10" ht="15.75" customHeight="1" x14ac:dyDescent="0.4">
      <c r="J631" s="91"/>
    </row>
    <row r="632" spans="10:10" ht="15.75" customHeight="1" x14ac:dyDescent="0.4">
      <c r="J632" s="91"/>
    </row>
    <row r="633" spans="10:10" ht="15.75" customHeight="1" x14ac:dyDescent="0.4">
      <c r="J633" s="91"/>
    </row>
    <row r="634" spans="10:10" ht="15.75" customHeight="1" x14ac:dyDescent="0.4">
      <c r="J634" s="91"/>
    </row>
    <row r="635" spans="10:10" ht="15.75" customHeight="1" x14ac:dyDescent="0.4">
      <c r="J635" s="91"/>
    </row>
    <row r="636" spans="10:10" ht="15.75" customHeight="1" x14ac:dyDescent="0.4">
      <c r="J636" s="91"/>
    </row>
    <row r="637" spans="10:10" ht="15.75" customHeight="1" x14ac:dyDescent="0.4">
      <c r="J637" s="91"/>
    </row>
    <row r="638" spans="10:10" ht="15.75" customHeight="1" x14ac:dyDescent="0.4">
      <c r="J638" s="91"/>
    </row>
    <row r="639" spans="10:10" ht="15.75" customHeight="1" x14ac:dyDescent="0.4">
      <c r="J639" s="91"/>
    </row>
    <row r="640" spans="10:10" ht="15.75" customHeight="1" x14ac:dyDescent="0.4">
      <c r="J640" s="91"/>
    </row>
    <row r="641" spans="10:10" ht="15.75" customHeight="1" x14ac:dyDescent="0.4">
      <c r="J641" s="91"/>
    </row>
    <row r="642" spans="10:10" ht="15.75" customHeight="1" x14ac:dyDescent="0.4">
      <c r="J642" s="91"/>
    </row>
    <row r="643" spans="10:10" ht="15.75" customHeight="1" x14ac:dyDescent="0.4">
      <c r="J643" s="91"/>
    </row>
    <row r="644" spans="10:10" ht="15.75" customHeight="1" x14ac:dyDescent="0.4">
      <c r="J644" s="91"/>
    </row>
    <row r="645" spans="10:10" ht="15.75" customHeight="1" x14ac:dyDescent="0.4">
      <c r="J645" s="91"/>
    </row>
    <row r="646" spans="10:10" ht="15.75" customHeight="1" x14ac:dyDescent="0.4">
      <c r="J646" s="91"/>
    </row>
    <row r="647" spans="10:10" ht="15.75" customHeight="1" x14ac:dyDescent="0.4">
      <c r="J647" s="91"/>
    </row>
    <row r="648" spans="10:10" ht="15.75" customHeight="1" x14ac:dyDescent="0.4">
      <c r="J648" s="91"/>
    </row>
    <row r="649" spans="10:10" ht="15.75" customHeight="1" x14ac:dyDescent="0.4">
      <c r="J649" s="91"/>
    </row>
    <row r="650" spans="10:10" ht="15.75" customHeight="1" x14ac:dyDescent="0.4">
      <c r="J650" s="91"/>
    </row>
    <row r="651" spans="10:10" ht="15.75" customHeight="1" x14ac:dyDescent="0.4">
      <c r="J651" s="91"/>
    </row>
    <row r="652" spans="10:10" ht="15.75" customHeight="1" x14ac:dyDescent="0.4">
      <c r="J652" s="91"/>
    </row>
    <row r="653" spans="10:10" ht="15.75" customHeight="1" x14ac:dyDescent="0.4">
      <c r="J653" s="91"/>
    </row>
    <row r="654" spans="10:10" ht="15.75" customHeight="1" x14ac:dyDescent="0.4">
      <c r="J654" s="91"/>
    </row>
    <row r="655" spans="10:10" ht="15.75" customHeight="1" x14ac:dyDescent="0.4">
      <c r="J655" s="91"/>
    </row>
    <row r="656" spans="10:10" ht="15.75" customHeight="1" x14ac:dyDescent="0.4">
      <c r="J656" s="91"/>
    </row>
    <row r="657" spans="10:10" ht="15.75" customHeight="1" x14ac:dyDescent="0.4">
      <c r="J657" s="91"/>
    </row>
    <row r="658" spans="10:10" ht="15.75" customHeight="1" x14ac:dyDescent="0.4">
      <c r="J658" s="91"/>
    </row>
    <row r="659" spans="10:10" ht="15.75" customHeight="1" x14ac:dyDescent="0.4">
      <c r="J659" s="91"/>
    </row>
    <row r="660" spans="10:10" ht="15.75" customHeight="1" x14ac:dyDescent="0.4">
      <c r="J660" s="91"/>
    </row>
    <row r="661" spans="10:10" ht="15.75" customHeight="1" x14ac:dyDescent="0.4">
      <c r="J661" s="91"/>
    </row>
    <row r="662" spans="10:10" ht="15.75" customHeight="1" x14ac:dyDescent="0.4">
      <c r="J662" s="91"/>
    </row>
    <row r="663" spans="10:10" ht="15.75" customHeight="1" x14ac:dyDescent="0.4">
      <c r="J663" s="91"/>
    </row>
    <row r="664" spans="10:10" ht="15.75" customHeight="1" x14ac:dyDescent="0.4">
      <c r="J664" s="91"/>
    </row>
    <row r="665" spans="10:10" ht="15.75" customHeight="1" x14ac:dyDescent="0.4">
      <c r="J665" s="91"/>
    </row>
    <row r="666" spans="10:10" ht="15.75" customHeight="1" x14ac:dyDescent="0.4">
      <c r="J666" s="91"/>
    </row>
    <row r="667" spans="10:10" ht="15.75" customHeight="1" x14ac:dyDescent="0.4">
      <c r="J667" s="91"/>
    </row>
    <row r="668" spans="10:10" ht="15.75" customHeight="1" x14ac:dyDescent="0.4">
      <c r="J668" s="91"/>
    </row>
    <row r="669" spans="10:10" ht="15.75" customHeight="1" x14ac:dyDescent="0.4">
      <c r="J669" s="91"/>
    </row>
    <row r="670" spans="10:10" ht="15.75" customHeight="1" x14ac:dyDescent="0.4">
      <c r="J670" s="91"/>
    </row>
    <row r="671" spans="10:10" ht="15.75" customHeight="1" x14ac:dyDescent="0.4">
      <c r="J671" s="91"/>
    </row>
    <row r="672" spans="10:10" ht="15.75" customHeight="1" x14ac:dyDescent="0.4">
      <c r="J672" s="91"/>
    </row>
    <row r="673" spans="10:10" ht="15.75" customHeight="1" x14ac:dyDescent="0.4">
      <c r="J673" s="91"/>
    </row>
    <row r="674" spans="10:10" ht="15.75" customHeight="1" x14ac:dyDescent="0.4">
      <c r="J674" s="91"/>
    </row>
    <row r="675" spans="10:10" ht="15.75" customHeight="1" x14ac:dyDescent="0.4">
      <c r="J675" s="91"/>
    </row>
    <row r="676" spans="10:10" ht="15.75" customHeight="1" x14ac:dyDescent="0.4">
      <c r="J676" s="91"/>
    </row>
    <row r="677" spans="10:10" ht="15.75" customHeight="1" x14ac:dyDescent="0.4">
      <c r="J677" s="91"/>
    </row>
    <row r="678" spans="10:10" ht="15.75" customHeight="1" x14ac:dyDescent="0.4">
      <c r="J678" s="91"/>
    </row>
    <row r="679" spans="10:10" ht="15.75" customHeight="1" x14ac:dyDescent="0.4">
      <c r="J679" s="91"/>
    </row>
    <row r="680" spans="10:10" ht="15.75" customHeight="1" x14ac:dyDescent="0.4">
      <c r="J680" s="91"/>
    </row>
    <row r="681" spans="10:10" ht="15.75" customHeight="1" x14ac:dyDescent="0.4">
      <c r="J681" s="91"/>
    </row>
    <row r="682" spans="10:10" ht="15.75" customHeight="1" x14ac:dyDescent="0.4">
      <c r="J682" s="91"/>
    </row>
    <row r="683" spans="10:10" ht="15.75" customHeight="1" x14ac:dyDescent="0.4">
      <c r="J683" s="91"/>
    </row>
    <row r="684" spans="10:10" ht="15.75" customHeight="1" x14ac:dyDescent="0.4">
      <c r="J684" s="91"/>
    </row>
    <row r="685" spans="10:10" ht="15.75" customHeight="1" x14ac:dyDescent="0.4">
      <c r="J685" s="91"/>
    </row>
    <row r="686" spans="10:10" ht="15.75" customHeight="1" x14ac:dyDescent="0.4">
      <c r="J686" s="91"/>
    </row>
    <row r="687" spans="10:10" ht="15.75" customHeight="1" x14ac:dyDescent="0.4">
      <c r="J687" s="91"/>
    </row>
    <row r="688" spans="10:10" ht="15.75" customHeight="1" x14ac:dyDescent="0.4">
      <c r="J688" s="91"/>
    </row>
    <row r="689" spans="10:10" ht="15.75" customHeight="1" x14ac:dyDescent="0.4">
      <c r="J689" s="91"/>
    </row>
    <row r="690" spans="10:10" ht="15.75" customHeight="1" x14ac:dyDescent="0.4">
      <c r="J690" s="91"/>
    </row>
    <row r="691" spans="10:10" ht="15.75" customHeight="1" x14ac:dyDescent="0.4">
      <c r="J691" s="91"/>
    </row>
    <row r="692" spans="10:10" ht="15.75" customHeight="1" x14ac:dyDescent="0.4">
      <c r="J692" s="91"/>
    </row>
    <row r="693" spans="10:10" ht="15.75" customHeight="1" x14ac:dyDescent="0.4">
      <c r="J693" s="91"/>
    </row>
    <row r="694" spans="10:10" ht="15.75" customHeight="1" x14ac:dyDescent="0.4">
      <c r="J694" s="91"/>
    </row>
    <row r="695" spans="10:10" ht="15.75" customHeight="1" x14ac:dyDescent="0.4">
      <c r="J695" s="91"/>
    </row>
    <row r="696" spans="10:10" ht="15.75" customHeight="1" x14ac:dyDescent="0.4">
      <c r="J696" s="91"/>
    </row>
    <row r="697" spans="10:10" ht="15.75" customHeight="1" x14ac:dyDescent="0.4">
      <c r="J697" s="91"/>
    </row>
    <row r="698" spans="10:10" ht="15.75" customHeight="1" x14ac:dyDescent="0.4">
      <c r="J698" s="91"/>
    </row>
    <row r="699" spans="10:10" ht="15.75" customHeight="1" x14ac:dyDescent="0.4">
      <c r="J699" s="91"/>
    </row>
    <row r="700" spans="10:10" ht="15.75" customHeight="1" x14ac:dyDescent="0.4">
      <c r="J700" s="91"/>
    </row>
    <row r="701" spans="10:10" ht="15.75" customHeight="1" x14ac:dyDescent="0.4">
      <c r="J701" s="91"/>
    </row>
    <row r="702" spans="10:10" ht="15.75" customHeight="1" x14ac:dyDescent="0.4">
      <c r="J702" s="91"/>
    </row>
    <row r="703" spans="10:10" ht="15.75" customHeight="1" x14ac:dyDescent="0.4">
      <c r="J703" s="91"/>
    </row>
    <row r="704" spans="10:10" ht="15.75" customHeight="1" x14ac:dyDescent="0.4">
      <c r="J704" s="91"/>
    </row>
    <row r="705" spans="10:10" ht="15.75" customHeight="1" x14ac:dyDescent="0.4">
      <c r="J705" s="91"/>
    </row>
    <row r="706" spans="10:10" ht="15.75" customHeight="1" x14ac:dyDescent="0.4">
      <c r="J706" s="91"/>
    </row>
    <row r="707" spans="10:10" ht="15.75" customHeight="1" x14ac:dyDescent="0.4">
      <c r="J707" s="91"/>
    </row>
    <row r="708" spans="10:10" ht="15.75" customHeight="1" x14ac:dyDescent="0.4">
      <c r="J708" s="91"/>
    </row>
    <row r="709" spans="10:10" ht="15.75" customHeight="1" x14ac:dyDescent="0.4">
      <c r="J709" s="91"/>
    </row>
    <row r="710" spans="10:10" ht="15.75" customHeight="1" x14ac:dyDescent="0.4">
      <c r="J710" s="91"/>
    </row>
    <row r="711" spans="10:10" ht="15.75" customHeight="1" x14ac:dyDescent="0.4">
      <c r="J711" s="91"/>
    </row>
    <row r="712" spans="10:10" ht="15.75" customHeight="1" x14ac:dyDescent="0.4">
      <c r="J712" s="91"/>
    </row>
    <row r="713" spans="10:10" ht="15.75" customHeight="1" x14ac:dyDescent="0.4">
      <c r="J713" s="91"/>
    </row>
    <row r="714" spans="10:10" ht="15.75" customHeight="1" x14ac:dyDescent="0.4">
      <c r="J714" s="91"/>
    </row>
    <row r="715" spans="10:10" ht="15.75" customHeight="1" x14ac:dyDescent="0.4">
      <c r="J715" s="91"/>
    </row>
    <row r="716" spans="10:10" ht="15.75" customHeight="1" x14ac:dyDescent="0.4">
      <c r="J716" s="91"/>
    </row>
    <row r="717" spans="10:10" ht="15.75" customHeight="1" x14ac:dyDescent="0.4">
      <c r="J717" s="91"/>
    </row>
    <row r="718" spans="10:10" ht="15.75" customHeight="1" x14ac:dyDescent="0.4">
      <c r="J718" s="91"/>
    </row>
    <row r="719" spans="10:10" ht="15.75" customHeight="1" x14ac:dyDescent="0.4">
      <c r="J719" s="91"/>
    </row>
    <row r="720" spans="10:10" ht="15.75" customHeight="1" x14ac:dyDescent="0.4">
      <c r="J720" s="91"/>
    </row>
    <row r="721" spans="10:10" ht="15.75" customHeight="1" x14ac:dyDescent="0.4">
      <c r="J721" s="91"/>
    </row>
    <row r="722" spans="10:10" ht="15.75" customHeight="1" x14ac:dyDescent="0.4">
      <c r="J722" s="91"/>
    </row>
    <row r="723" spans="10:10" ht="15.75" customHeight="1" x14ac:dyDescent="0.4">
      <c r="J723" s="91"/>
    </row>
    <row r="724" spans="10:10" ht="15.75" customHeight="1" x14ac:dyDescent="0.4">
      <c r="J724" s="91"/>
    </row>
    <row r="725" spans="10:10" ht="15.75" customHeight="1" x14ac:dyDescent="0.4">
      <c r="J725" s="91"/>
    </row>
    <row r="726" spans="10:10" ht="15.75" customHeight="1" x14ac:dyDescent="0.4">
      <c r="J726" s="91"/>
    </row>
    <row r="727" spans="10:10" ht="15.75" customHeight="1" x14ac:dyDescent="0.4">
      <c r="J727" s="91"/>
    </row>
    <row r="728" spans="10:10" ht="15.75" customHeight="1" x14ac:dyDescent="0.4">
      <c r="J728" s="91"/>
    </row>
    <row r="729" spans="10:10" ht="15.75" customHeight="1" x14ac:dyDescent="0.4">
      <c r="J729" s="91"/>
    </row>
    <row r="730" spans="10:10" ht="15.75" customHeight="1" x14ac:dyDescent="0.4">
      <c r="J730" s="91"/>
    </row>
    <row r="731" spans="10:10" ht="15.75" customHeight="1" x14ac:dyDescent="0.4">
      <c r="J731" s="91"/>
    </row>
    <row r="732" spans="10:10" ht="15.75" customHeight="1" x14ac:dyDescent="0.4">
      <c r="J732" s="91"/>
    </row>
    <row r="733" spans="10:10" ht="15.75" customHeight="1" x14ac:dyDescent="0.4">
      <c r="J733" s="91"/>
    </row>
    <row r="734" spans="10:10" ht="15.75" customHeight="1" x14ac:dyDescent="0.4">
      <c r="J734" s="91"/>
    </row>
    <row r="735" spans="10:10" ht="15.75" customHeight="1" x14ac:dyDescent="0.4">
      <c r="J735" s="91"/>
    </row>
    <row r="736" spans="10:10" ht="15.75" customHeight="1" x14ac:dyDescent="0.4">
      <c r="J736" s="91"/>
    </row>
    <row r="737" spans="10:10" ht="15.75" customHeight="1" x14ac:dyDescent="0.4">
      <c r="J737" s="91"/>
    </row>
    <row r="738" spans="10:10" ht="15.75" customHeight="1" x14ac:dyDescent="0.4">
      <c r="J738" s="91"/>
    </row>
    <row r="739" spans="10:10" ht="15.75" customHeight="1" x14ac:dyDescent="0.4">
      <c r="J739" s="91"/>
    </row>
    <row r="740" spans="10:10" ht="15.75" customHeight="1" x14ac:dyDescent="0.4">
      <c r="J740" s="91"/>
    </row>
    <row r="741" spans="10:10" ht="15.75" customHeight="1" x14ac:dyDescent="0.4">
      <c r="J741" s="91"/>
    </row>
    <row r="742" spans="10:10" ht="15.75" customHeight="1" x14ac:dyDescent="0.4">
      <c r="J742" s="91"/>
    </row>
    <row r="743" spans="10:10" ht="15.75" customHeight="1" x14ac:dyDescent="0.4">
      <c r="J743" s="91"/>
    </row>
    <row r="744" spans="10:10" ht="15.75" customHeight="1" x14ac:dyDescent="0.4">
      <c r="J744" s="91"/>
    </row>
    <row r="745" spans="10:10" ht="15.75" customHeight="1" x14ac:dyDescent="0.4">
      <c r="J745" s="91"/>
    </row>
    <row r="746" spans="10:10" ht="15.75" customHeight="1" x14ac:dyDescent="0.4">
      <c r="J746" s="91"/>
    </row>
    <row r="747" spans="10:10" ht="15.75" customHeight="1" x14ac:dyDescent="0.4">
      <c r="J747" s="91"/>
    </row>
    <row r="748" spans="10:10" ht="15.75" customHeight="1" x14ac:dyDescent="0.4">
      <c r="J748" s="91"/>
    </row>
    <row r="749" spans="10:10" ht="15.75" customHeight="1" x14ac:dyDescent="0.4">
      <c r="J749" s="91"/>
    </row>
    <row r="750" spans="10:10" ht="15.75" customHeight="1" x14ac:dyDescent="0.4">
      <c r="J750" s="91"/>
    </row>
    <row r="751" spans="10:10" ht="15.75" customHeight="1" x14ac:dyDescent="0.4">
      <c r="J751" s="91"/>
    </row>
    <row r="752" spans="10:10" ht="15.75" customHeight="1" x14ac:dyDescent="0.4">
      <c r="J752" s="91"/>
    </row>
    <row r="753" spans="10:10" ht="15.75" customHeight="1" x14ac:dyDescent="0.4">
      <c r="J753" s="91"/>
    </row>
    <row r="754" spans="10:10" ht="15.75" customHeight="1" x14ac:dyDescent="0.4">
      <c r="J754" s="91"/>
    </row>
    <row r="755" spans="10:10" ht="15.75" customHeight="1" x14ac:dyDescent="0.4">
      <c r="J755" s="91"/>
    </row>
    <row r="756" spans="10:10" ht="15.75" customHeight="1" x14ac:dyDescent="0.4">
      <c r="J756" s="91"/>
    </row>
    <row r="757" spans="10:10" ht="15.75" customHeight="1" x14ac:dyDescent="0.4">
      <c r="J757" s="91"/>
    </row>
    <row r="758" spans="10:10" ht="15.75" customHeight="1" x14ac:dyDescent="0.4">
      <c r="J758" s="91"/>
    </row>
    <row r="759" spans="10:10" ht="15.75" customHeight="1" x14ac:dyDescent="0.4">
      <c r="J759" s="91"/>
    </row>
    <row r="760" spans="10:10" ht="15.75" customHeight="1" x14ac:dyDescent="0.4">
      <c r="J760" s="91"/>
    </row>
    <row r="761" spans="10:10" ht="15.75" customHeight="1" x14ac:dyDescent="0.4">
      <c r="J761" s="91"/>
    </row>
    <row r="762" spans="10:10" ht="15.75" customHeight="1" x14ac:dyDescent="0.4">
      <c r="J762" s="91"/>
    </row>
    <row r="763" spans="10:10" ht="15.75" customHeight="1" x14ac:dyDescent="0.4">
      <c r="J763" s="91"/>
    </row>
    <row r="764" spans="10:10" ht="15.75" customHeight="1" x14ac:dyDescent="0.4">
      <c r="J764" s="91"/>
    </row>
    <row r="765" spans="10:10" ht="15.75" customHeight="1" x14ac:dyDescent="0.4">
      <c r="J765" s="91"/>
    </row>
    <row r="766" spans="10:10" ht="15.75" customHeight="1" x14ac:dyDescent="0.4">
      <c r="J766" s="91"/>
    </row>
    <row r="767" spans="10:10" ht="15.75" customHeight="1" x14ac:dyDescent="0.4">
      <c r="J767" s="91"/>
    </row>
    <row r="768" spans="10:10" ht="15.75" customHeight="1" x14ac:dyDescent="0.4">
      <c r="J768" s="91"/>
    </row>
    <row r="769" spans="10:10" ht="15.75" customHeight="1" x14ac:dyDescent="0.4">
      <c r="J769" s="91"/>
    </row>
    <row r="770" spans="10:10" ht="15.75" customHeight="1" x14ac:dyDescent="0.4">
      <c r="J770" s="91"/>
    </row>
    <row r="771" spans="10:10" ht="15.75" customHeight="1" x14ac:dyDescent="0.4">
      <c r="J771" s="91"/>
    </row>
    <row r="772" spans="10:10" ht="15.75" customHeight="1" x14ac:dyDescent="0.4">
      <c r="J772" s="91"/>
    </row>
    <row r="773" spans="10:10" ht="15.75" customHeight="1" x14ac:dyDescent="0.4">
      <c r="J773" s="91"/>
    </row>
    <row r="774" spans="10:10" ht="15.75" customHeight="1" x14ac:dyDescent="0.4">
      <c r="J774" s="91"/>
    </row>
    <row r="775" spans="10:10" ht="15.75" customHeight="1" x14ac:dyDescent="0.4">
      <c r="J775" s="91"/>
    </row>
    <row r="776" spans="10:10" ht="15.75" customHeight="1" x14ac:dyDescent="0.4">
      <c r="J776" s="91"/>
    </row>
    <row r="777" spans="10:10" ht="15.75" customHeight="1" x14ac:dyDescent="0.4">
      <c r="J777" s="91"/>
    </row>
    <row r="778" spans="10:10" ht="15.75" customHeight="1" x14ac:dyDescent="0.4">
      <c r="J778" s="91"/>
    </row>
    <row r="779" spans="10:10" ht="15.75" customHeight="1" x14ac:dyDescent="0.4">
      <c r="J779" s="91"/>
    </row>
    <row r="780" spans="10:10" ht="15.75" customHeight="1" x14ac:dyDescent="0.4">
      <c r="J780" s="91"/>
    </row>
    <row r="781" spans="10:10" ht="15.75" customHeight="1" x14ac:dyDescent="0.4">
      <c r="J781" s="91"/>
    </row>
    <row r="782" spans="10:10" ht="15.75" customHeight="1" x14ac:dyDescent="0.4">
      <c r="J782" s="91"/>
    </row>
    <row r="783" spans="10:10" ht="15.75" customHeight="1" x14ac:dyDescent="0.4">
      <c r="J783" s="91"/>
    </row>
    <row r="784" spans="10:10" ht="15.75" customHeight="1" x14ac:dyDescent="0.4">
      <c r="J784" s="91"/>
    </row>
    <row r="785" spans="10:10" ht="15.75" customHeight="1" x14ac:dyDescent="0.4">
      <c r="J785" s="91"/>
    </row>
    <row r="786" spans="10:10" ht="15.75" customHeight="1" x14ac:dyDescent="0.4">
      <c r="J786" s="91"/>
    </row>
    <row r="787" spans="10:10" ht="15.75" customHeight="1" x14ac:dyDescent="0.4">
      <c r="J787" s="91"/>
    </row>
    <row r="788" spans="10:10" ht="15.75" customHeight="1" x14ac:dyDescent="0.4">
      <c r="J788" s="91"/>
    </row>
    <row r="789" spans="10:10" ht="15.75" customHeight="1" x14ac:dyDescent="0.4">
      <c r="J789" s="91"/>
    </row>
    <row r="790" spans="10:10" ht="15.75" customHeight="1" x14ac:dyDescent="0.4">
      <c r="J790" s="91"/>
    </row>
    <row r="791" spans="10:10" ht="15.75" customHeight="1" x14ac:dyDescent="0.4">
      <c r="J791" s="91"/>
    </row>
    <row r="792" spans="10:10" ht="15.75" customHeight="1" x14ac:dyDescent="0.4">
      <c r="J792" s="91"/>
    </row>
    <row r="793" spans="10:10" ht="15.75" customHeight="1" x14ac:dyDescent="0.4">
      <c r="J793" s="91"/>
    </row>
    <row r="794" spans="10:10" ht="15.75" customHeight="1" x14ac:dyDescent="0.4">
      <c r="J794" s="91"/>
    </row>
    <row r="795" spans="10:10" ht="15.75" customHeight="1" x14ac:dyDescent="0.4">
      <c r="J795" s="91"/>
    </row>
    <row r="796" spans="10:10" ht="15.75" customHeight="1" x14ac:dyDescent="0.4">
      <c r="J796" s="91"/>
    </row>
    <row r="797" spans="10:10" ht="15.75" customHeight="1" x14ac:dyDescent="0.4">
      <c r="J797" s="91"/>
    </row>
    <row r="798" spans="10:10" ht="15.75" customHeight="1" x14ac:dyDescent="0.4">
      <c r="J798" s="91"/>
    </row>
    <row r="799" spans="10:10" ht="15.75" customHeight="1" x14ac:dyDescent="0.4">
      <c r="J799" s="91"/>
    </row>
    <row r="800" spans="10:10" ht="15.75" customHeight="1" x14ac:dyDescent="0.4">
      <c r="J800" s="91"/>
    </row>
    <row r="801" spans="10:10" ht="15.75" customHeight="1" x14ac:dyDescent="0.4">
      <c r="J801" s="91"/>
    </row>
    <row r="802" spans="10:10" ht="15.75" customHeight="1" x14ac:dyDescent="0.4">
      <c r="J802" s="91"/>
    </row>
    <row r="803" spans="10:10" ht="15.75" customHeight="1" x14ac:dyDescent="0.4">
      <c r="J803" s="91"/>
    </row>
    <row r="804" spans="10:10" ht="15.75" customHeight="1" x14ac:dyDescent="0.4">
      <c r="J804" s="91"/>
    </row>
    <row r="805" spans="10:10" ht="15.75" customHeight="1" x14ac:dyDescent="0.4">
      <c r="J805" s="91"/>
    </row>
    <row r="806" spans="10:10" ht="15.75" customHeight="1" x14ac:dyDescent="0.4">
      <c r="J806" s="91"/>
    </row>
    <row r="807" spans="10:10" ht="15.75" customHeight="1" x14ac:dyDescent="0.4">
      <c r="J807" s="91"/>
    </row>
    <row r="808" spans="10:10" ht="15.75" customHeight="1" x14ac:dyDescent="0.4">
      <c r="J808" s="91"/>
    </row>
    <row r="809" spans="10:10" ht="15.75" customHeight="1" x14ac:dyDescent="0.4">
      <c r="J809" s="91"/>
    </row>
    <row r="810" spans="10:10" ht="15.75" customHeight="1" x14ac:dyDescent="0.4">
      <c r="J810" s="91"/>
    </row>
    <row r="811" spans="10:10" ht="15.75" customHeight="1" x14ac:dyDescent="0.4">
      <c r="J811" s="91"/>
    </row>
    <row r="812" spans="10:10" ht="15.75" customHeight="1" x14ac:dyDescent="0.4">
      <c r="J812" s="91"/>
    </row>
    <row r="813" spans="10:10" ht="15.75" customHeight="1" x14ac:dyDescent="0.4">
      <c r="J813" s="91"/>
    </row>
    <row r="814" spans="10:10" ht="15.75" customHeight="1" x14ac:dyDescent="0.4">
      <c r="J814" s="91"/>
    </row>
    <row r="815" spans="10:10" ht="15.75" customHeight="1" x14ac:dyDescent="0.4">
      <c r="J815" s="91"/>
    </row>
    <row r="816" spans="10:10" ht="15.75" customHeight="1" x14ac:dyDescent="0.4">
      <c r="J816" s="91"/>
    </row>
    <row r="817" spans="10:10" ht="15.75" customHeight="1" x14ac:dyDescent="0.4">
      <c r="J817" s="91"/>
    </row>
    <row r="818" spans="10:10" ht="15.75" customHeight="1" x14ac:dyDescent="0.4">
      <c r="J818" s="91"/>
    </row>
    <row r="819" spans="10:10" ht="15.75" customHeight="1" x14ac:dyDescent="0.4">
      <c r="J819" s="91"/>
    </row>
    <row r="820" spans="10:10" ht="15.75" customHeight="1" x14ac:dyDescent="0.4">
      <c r="J820" s="91"/>
    </row>
    <row r="821" spans="10:10" ht="15.75" customHeight="1" x14ac:dyDescent="0.4">
      <c r="J821" s="91"/>
    </row>
    <row r="822" spans="10:10" ht="15.75" customHeight="1" x14ac:dyDescent="0.4">
      <c r="J822" s="91"/>
    </row>
    <row r="823" spans="10:10" ht="15.75" customHeight="1" x14ac:dyDescent="0.4">
      <c r="J823" s="91"/>
    </row>
    <row r="824" spans="10:10" ht="15.75" customHeight="1" x14ac:dyDescent="0.4">
      <c r="J824" s="91"/>
    </row>
    <row r="825" spans="10:10" ht="15.75" customHeight="1" x14ac:dyDescent="0.4">
      <c r="J825" s="91"/>
    </row>
    <row r="826" spans="10:10" ht="15.75" customHeight="1" x14ac:dyDescent="0.4">
      <c r="J826" s="91"/>
    </row>
    <row r="827" spans="10:10" ht="15.75" customHeight="1" x14ac:dyDescent="0.4">
      <c r="J827" s="91"/>
    </row>
    <row r="828" spans="10:10" ht="15.75" customHeight="1" x14ac:dyDescent="0.4">
      <c r="J828" s="91"/>
    </row>
    <row r="829" spans="10:10" ht="15.75" customHeight="1" x14ac:dyDescent="0.4">
      <c r="J829" s="91"/>
    </row>
    <row r="830" spans="10:10" ht="15.75" customHeight="1" x14ac:dyDescent="0.4">
      <c r="J830" s="91"/>
    </row>
    <row r="831" spans="10:10" ht="15.75" customHeight="1" x14ac:dyDescent="0.4">
      <c r="J831" s="91"/>
    </row>
    <row r="832" spans="10:10" ht="15.75" customHeight="1" x14ac:dyDescent="0.4">
      <c r="J832" s="91"/>
    </row>
    <row r="833" spans="10:10" ht="15.75" customHeight="1" x14ac:dyDescent="0.4">
      <c r="J833" s="91"/>
    </row>
    <row r="834" spans="10:10" ht="15.75" customHeight="1" x14ac:dyDescent="0.4">
      <c r="J834" s="91"/>
    </row>
    <row r="835" spans="10:10" ht="15.75" customHeight="1" x14ac:dyDescent="0.4">
      <c r="J835" s="91"/>
    </row>
    <row r="836" spans="10:10" ht="15.75" customHeight="1" x14ac:dyDescent="0.4">
      <c r="J836" s="91"/>
    </row>
    <row r="837" spans="10:10" ht="15.75" customHeight="1" x14ac:dyDescent="0.4">
      <c r="J837" s="91"/>
    </row>
    <row r="838" spans="10:10" ht="15.75" customHeight="1" x14ac:dyDescent="0.4">
      <c r="J838" s="91"/>
    </row>
    <row r="839" spans="10:10" ht="15.75" customHeight="1" x14ac:dyDescent="0.4">
      <c r="J839" s="91"/>
    </row>
    <row r="840" spans="10:10" ht="15.75" customHeight="1" x14ac:dyDescent="0.4">
      <c r="J840" s="91"/>
    </row>
    <row r="841" spans="10:10" ht="15.75" customHeight="1" x14ac:dyDescent="0.4">
      <c r="J841" s="91"/>
    </row>
    <row r="842" spans="10:10" ht="15.75" customHeight="1" x14ac:dyDescent="0.4">
      <c r="J842" s="91"/>
    </row>
    <row r="843" spans="10:10" ht="15.75" customHeight="1" x14ac:dyDescent="0.4">
      <c r="J843" s="91"/>
    </row>
    <row r="844" spans="10:10" ht="15.75" customHeight="1" x14ac:dyDescent="0.4">
      <c r="J844" s="91"/>
    </row>
    <row r="845" spans="10:10" ht="15.75" customHeight="1" x14ac:dyDescent="0.4">
      <c r="J845" s="91"/>
    </row>
    <row r="846" spans="10:10" ht="15.75" customHeight="1" x14ac:dyDescent="0.4">
      <c r="J846" s="91"/>
    </row>
    <row r="847" spans="10:10" ht="15.75" customHeight="1" x14ac:dyDescent="0.4">
      <c r="J847" s="91"/>
    </row>
    <row r="848" spans="10:10" ht="15.75" customHeight="1" x14ac:dyDescent="0.4">
      <c r="J848" s="91"/>
    </row>
    <row r="849" spans="10:10" ht="15.75" customHeight="1" x14ac:dyDescent="0.4">
      <c r="J849" s="91"/>
    </row>
    <row r="850" spans="10:10" ht="15.75" customHeight="1" x14ac:dyDescent="0.4">
      <c r="J850" s="91"/>
    </row>
    <row r="851" spans="10:10" ht="15.75" customHeight="1" x14ac:dyDescent="0.4">
      <c r="J851" s="91"/>
    </row>
    <row r="852" spans="10:10" ht="15.75" customHeight="1" x14ac:dyDescent="0.4">
      <c r="J852" s="91"/>
    </row>
    <row r="853" spans="10:10" ht="15.75" customHeight="1" x14ac:dyDescent="0.4">
      <c r="J853" s="91"/>
    </row>
    <row r="854" spans="10:10" ht="15.75" customHeight="1" x14ac:dyDescent="0.4">
      <c r="J854" s="91"/>
    </row>
    <row r="855" spans="10:10" ht="15.75" customHeight="1" x14ac:dyDescent="0.4">
      <c r="J855" s="91"/>
    </row>
    <row r="856" spans="10:10" ht="15.75" customHeight="1" x14ac:dyDescent="0.4">
      <c r="J856" s="91"/>
    </row>
    <row r="857" spans="10:10" ht="15.75" customHeight="1" x14ac:dyDescent="0.4">
      <c r="J857" s="91"/>
    </row>
    <row r="858" spans="10:10" ht="15.75" customHeight="1" x14ac:dyDescent="0.4">
      <c r="J858" s="91"/>
    </row>
    <row r="859" spans="10:10" ht="15.75" customHeight="1" x14ac:dyDescent="0.4">
      <c r="J859" s="91"/>
    </row>
    <row r="860" spans="10:10" ht="15.75" customHeight="1" x14ac:dyDescent="0.4">
      <c r="J860" s="91"/>
    </row>
    <row r="861" spans="10:10" ht="15.75" customHeight="1" x14ac:dyDescent="0.4">
      <c r="J861" s="91"/>
    </row>
    <row r="862" spans="10:10" ht="15.75" customHeight="1" x14ac:dyDescent="0.4">
      <c r="J862" s="91"/>
    </row>
    <row r="863" spans="10:10" ht="15.75" customHeight="1" x14ac:dyDescent="0.4">
      <c r="J863" s="91"/>
    </row>
    <row r="864" spans="10:10" ht="15.75" customHeight="1" x14ac:dyDescent="0.4">
      <c r="J864" s="91"/>
    </row>
    <row r="865" spans="10:10" ht="15.75" customHeight="1" x14ac:dyDescent="0.4">
      <c r="J865" s="91"/>
    </row>
    <row r="866" spans="10:10" ht="15.75" customHeight="1" x14ac:dyDescent="0.4">
      <c r="J866" s="91"/>
    </row>
    <row r="867" spans="10:10" ht="15.75" customHeight="1" x14ac:dyDescent="0.4">
      <c r="J867" s="91"/>
    </row>
    <row r="868" spans="10:10" ht="15.75" customHeight="1" x14ac:dyDescent="0.4">
      <c r="J868" s="91"/>
    </row>
    <row r="869" spans="10:10" ht="15.75" customHeight="1" x14ac:dyDescent="0.4">
      <c r="J869" s="91"/>
    </row>
    <row r="870" spans="10:10" ht="15.75" customHeight="1" x14ac:dyDescent="0.4">
      <c r="J870" s="91"/>
    </row>
    <row r="871" spans="10:10" ht="15.75" customHeight="1" x14ac:dyDescent="0.4">
      <c r="J871" s="91"/>
    </row>
    <row r="872" spans="10:10" ht="15.75" customHeight="1" x14ac:dyDescent="0.4">
      <c r="J872" s="91"/>
    </row>
    <row r="873" spans="10:10" ht="15.75" customHeight="1" x14ac:dyDescent="0.4">
      <c r="J873" s="91"/>
    </row>
    <row r="874" spans="10:10" ht="15.75" customHeight="1" x14ac:dyDescent="0.4">
      <c r="J874" s="91"/>
    </row>
    <row r="875" spans="10:10" ht="15.75" customHeight="1" x14ac:dyDescent="0.4">
      <c r="J875" s="91"/>
    </row>
    <row r="876" spans="10:10" ht="15.75" customHeight="1" x14ac:dyDescent="0.4">
      <c r="J876" s="91"/>
    </row>
    <row r="877" spans="10:10" ht="15.75" customHeight="1" x14ac:dyDescent="0.4">
      <c r="J877" s="91"/>
    </row>
    <row r="878" spans="10:10" ht="15.75" customHeight="1" x14ac:dyDescent="0.4">
      <c r="J878" s="91"/>
    </row>
    <row r="879" spans="10:10" ht="15.75" customHeight="1" x14ac:dyDescent="0.4">
      <c r="J879" s="91"/>
    </row>
    <row r="880" spans="10:10" ht="15.75" customHeight="1" x14ac:dyDescent="0.4">
      <c r="J880" s="91"/>
    </row>
    <row r="881" spans="10:10" ht="15.75" customHeight="1" x14ac:dyDescent="0.4">
      <c r="J881" s="91"/>
    </row>
    <row r="882" spans="10:10" ht="15.75" customHeight="1" x14ac:dyDescent="0.4">
      <c r="J882" s="91"/>
    </row>
    <row r="883" spans="10:10" ht="15.75" customHeight="1" x14ac:dyDescent="0.4">
      <c r="J883" s="91"/>
    </row>
    <row r="884" spans="10:10" ht="15.75" customHeight="1" x14ac:dyDescent="0.4">
      <c r="J884" s="91"/>
    </row>
    <row r="885" spans="10:10" ht="15.75" customHeight="1" x14ac:dyDescent="0.4">
      <c r="J885" s="91"/>
    </row>
    <row r="886" spans="10:10" ht="15.75" customHeight="1" x14ac:dyDescent="0.4">
      <c r="J886" s="91"/>
    </row>
    <row r="887" spans="10:10" ht="15.75" customHeight="1" x14ac:dyDescent="0.4">
      <c r="J887" s="91"/>
    </row>
    <row r="888" spans="10:10" ht="15.75" customHeight="1" x14ac:dyDescent="0.4">
      <c r="J888" s="91"/>
    </row>
    <row r="889" spans="10:10" ht="15.75" customHeight="1" x14ac:dyDescent="0.4">
      <c r="J889" s="91"/>
    </row>
    <row r="890" spans="10:10" ht="15.75" customHeight="1" x14ac:dyDescent="0.4">
      <c r="J890" s="91"/>
    </row>
    <row r="891" spans="10:10" ht="15.75" customHeight="1" x14ac:dyDescent="0.4">
      <c r="J891" s="91"/>
    </row>
    <row r="892" spans="10:10" ht="15.75" customHeight="1" x14ac:dyDescent="0.4">
      <c r="J892" s="91"/>
    </row>
    <row r="893" spans="10:10" ht="15.75" customHeight="1" x14ac:dyDescent="0.4">
      <c r="J893" s="91"/>
    </row>
    <row r="894" spans="10:10" ht="15.75" customHeight="1" x14ac:dyDescent="0.4">
      <c r="J894" s="91"/>
    </row>
    <row r="895" spans="10:10" ht="15.75" customHeight="1" x14ac:dyDescent="0.4">
      <c r="J895" s="91"/>
    </row>
    <row r="896" spans="10:10" ht="15.75" customHeight="1" x14ac:dyDescent="0.4">
      <c r="J896" s="91"/>
    </row>
    <row r="897" spans="10:10" ht="15.75" customHeight="1" x14ac:dyDescent="0.4">
      <c r="J897" s="91"/>
    </row>
    <row r="898" spans="10:10" ht="15.75" customHeight="1" x14ac:dyDescent="0.4">
      <c r="J898" s="91"/>
    </row>
    <row r="899" spans="10:10" ht="15.75" customHeight="1" x14ac:dyDescent="0.4">
      <c r="J899" s="91"/>
    </row>
    <row r="900" spans="10:10" ht="15.75" customHeight="1" x14ac:dyDescent="0.4">
      <c r="J900" s="91"/>
    </row>
    <row r="901" spans="10:10" ht="15.75" customHeight="1" x14ac:dyDescent="0.4">
      <c r="J901" s="91"/>
    </row>
    <row r="902" spans="10:10" ht="15.75" customHeight="1" x14ac:dyDescent="0.4">
      <c r="J902" s="91"/>
    </row>
    <row r="903" spans="10:10" ht="15.75" customHeight="1" x14ac:dyDescent="0.4">
      <c r="J903" s="91"/>
    </row>
    <row r="904" spans="10:10" ht="15.75" customHeight="1" x14ac:dyDescent="0.4">
      <c r="J904" s="91"/>
    </row>
    <row r="905" spans="10:10" ht="15.75" customHeight="1" x14ac:dyDescent="0.4">
      <c r="J905" s="91"/>
    </row>
    <row r="906" spans="10:10" ht="15.75" customHeight="1" x14ac:dyDescent="0.4">
      <c r="J906" s="91"/>
    </row>
    <row r="907" spans="10:10" ht="15.75" customHeight="1" x14ac:dyDescent="0.4">
      <c r="J907" s="91"/>
    </row>
    <row r="908" spans="10:10" ht="15.75" customHeight="1" x14ac:dyDescent="0.4">
      <c r="J908" s="91"/>
    </row>
    <row r="909" spans="10:10" ht="15.75" customHeight="1" x14ac:dyDescent="0.4">
      <c r="J909" s="91"/>
    </row>
    <row r="910" spans="10:10" ht="15.75" customHeight="1" x14ac:dyDescent="0.4">
      <c r="J910" s="91"/>
    </row>
    <row r="911" spans="10:10" ht="15.75" customHeight="1" x14ac:dyDescent="0.4">
      <c r="J911" s="91"/>
    </row>
    <row r="912" spans="10:10" ht="15.75" customHeight="1" x14ac:dyDescent="0.4">
      <c r="J912" s="91"/>
    </row>
    <row r="913" spans="10:10" ht="15.75" customHeight="1" x14ac:dyDescent="0.4">
      <c r="J913" s="91"/>
    </row>
    <row r="914" spans="10:10" ht="15.75" customHeight="1" x14ac:dyDescent="0.4">
      <c r="J914" s="91"/>
    </row>
    <row r="915" spans="10:10" ht="15.75" customHeight="1" x14ac:dyDescent="0.4">
      <c r="J915" s="91"/>
    </row>
    <row r="916" spans="10:10" ht="15.75" customHeight="1" x14ac:dyDescent="0.4">
      <c r="J916" s="91"/>
    </row>
    <row r="917" spans="10:10" ht="15.75" customHeight="1" x14ac:dyDescent="0.4">
      <c r="J917" s="91"/>
    </row>
    <row r="918" spans="10:10" ht="15.75" customHeight="1" x14ac:dyDescent="0.4">
      <c r="J918" s="91"/>
    </row>
    <row r="919" spans="10:10" ht="15.75" customHeight="1" x14ac:dyDescent="0.4">
      <c r="J919" s="91"/>
    </row>
    <row r="920" spans="10:10" ht="15.75" customHeight="1" x14ac:dyDescent="0.4">
      <c r="J920" s="91"/>
    </row>
    <row r="921" spans="10:10" ht="15.75" customHeight="1" x14ac:dyDescent="0.4">
      <c r="J921" s="91"/>
    </row>
    <row r="922" spans="10:10" ht="15.75" customHeight="1" x14ac:dyDescent="0.4">
      <c r="J922" s="91"/>
    </row>
    <row r="923" spans="10:10" ht="15.75" customHeight="1" x14ac:dyDescent="0.4">
      <c r="J923" s="91"/>
    </row>
    <row r="924" spans="10:10" ht="15.75" customHeight="1" x14ac:dyDescent="0.4">
      <c r="J924" s="91"/>
    </row>
    <row r="925" spans="10:10" ht="15.75" customHeight="1" x14ac:dyDescent="0.4">
      <c r="J925" s="91"/>
    </row>
    <row r="926" spans="10:10" ht="15.75" customHeight="1" x14ac:dyDescent="0.4">
      <c r="J926" s="91"/>
    </row>
    <row r="927" spans="10:10" ht="15.75" customHeight="1" x14ac:dyDescent="0.4">
      <c r="J927" s="91"/>
    </row>
    <row r="928" spans="10:10" ht="15.75" customHeight="1" x14ac:dyDescent="0.4">
      <c r="J928" s="91"/>
    </row>
    <row r="929" spans="10:10" ht="15.75" customHeight="1" x14ac:dyDescent="0.4">
      <c r="J929" s="91"/>
    </row>
    <row r="930" spans="10:10" ht="15.75" customHeight="1" x14ac:dyDescent="0.4">
      <c r="J930" s="91"/>
    </row>
    <row r="931" spans="10:10" ht="15.75" customHeight="1" x14ac:dyDescent="0.4">
      <c r="J931" s="91"/>
    </row>
    <row r="932" spans="10:10" ht="15.75" customHeight="1" x14ac:dyDescent="0.4">
      <c r="J932" s="91"/>
    </row>
    <row r="933" spans="10:10" ht="15.75" customHeight="1" x14ac:dyDescent="0.4">
      <c r="J933" s="91"/>
    </row>
    <row r="934" spans="10:10" ht="15.75" customHeight="1" x14ac:dyDescent="0.4">
      <c r="J934" s="91"/>
    </row>
    <row r="935" spans="10:10" ht="15.75" customHeight="1" x14ac:dyDescent="0.4">
      <c r="J935" s="91"/>
    </row>
    <row r="936" spans="10:10" ht="15.75" customHeight="1" x14ac:dyDescent="0.4">
      <c r="J936" s="91"/>
    </row>
    <row r="937" spans="10:10" ht="15.75" customHeight="1" x14ac:dyDescent="0.4">
      <c r="J937" s="91"/>
    </row>
    <row r="938" spans="10:10" ht="15.75" customHeight="1" x14ac:dyDescent="0.4">
      <c r="J938" s="91"/>
    </row>
    <row r="939" spans="10:10" ht="15.75" customHeight="1" x14ac:dyDescent="0.4">
      <c r="J939" s="91"/>
    </row>
    <row r="940" spans="10:10" ht="15.75" customHeight="1" x14ac:dyDescent="0.4">
      <c r="J940" s="91"/>
    </row>
    <row r="941" spans="10:10" ht="15.75" customHeight="1" x14ac:dyDescent="0.4">
      <c r="J941" s="91"/>
    </row>
    <row r="942" spans="10:10" ht="15.75" customHeight="1" x14ac:dyDescent="0.4">
      <c r="J942" s="91"/>
    </row>
    <row r="943" spans="10:10" ht="15.75" customHeight="1" x14ac:dyDescent="0.4">
      <c r="J943" s="91"/>
    </row>
    <row r="944" spans="10:10" ht="15.75" customHeight="1" x14ac:dyDescent="0.4">
      <c r="J944" s="91"/>
    </row>
    <row r="945" spans="10:10" ht="15.75" customHeight="1" x14ac:dyDescent="0.4">
      <c r="J945" s="91"/>
    </row>
    <row r="946" spans="10:10" ht="15.75" customHeight="1" x14ac:dyDescent="0.4">
      <c r="J946" s="91"/>
    </row>
    <row r="947" spans="10:10" ht="15.75" customHeight="1" x14ac:dyDescent="0.4">
      <c r="J947" s="91"/>
    </row>
    <row r="948" spans="10:10" ht="15.75" customHeight="1" x14ac:dyDescent="0.4">
      <c r="J948" s="91"/>
    </row>
    <row r="949" spans="10:10" ht="15.75" customHeight="1" x14ac:dyDescent="0.4">
      <c r="J949" s="91"/>
    </row>
    <row r="950" spans="10:10" ht="15.75" customHeight="1" x14ac:dyDescent="0.4">
      <c r="J950" s="91"/>
    </row>
    <row r="951" spans="10:10" ht="15.75" customHeight="1" x14ac:dyDescent="0.4">
      <c r="J951" s="91"/>
    </row>
    <row r="952" spans="10:10" ht="15.75" customHeight="1" x14ac:dyDescent="0.4">
      <c r="J952" s="91"/>
    </row>
    <row r="953" spans="10:10" ht="15.75" customHeight="1" x14ac:dyDescent="0.4">
      <c r="J953" s="91"/>
    </row>
    <row r="954" spans="10:10" ht="15.75" customHeight="1" x14ac:dyDescent="0.4">
      <c r="J954" s="91"/>
    </row>
    <row r="955" spans="10:10" ht="15.75" customHeight="1" x14ac:dyDescent="0.4">
      <c r="J955" s="91"/>
    </row>
    <row r="956" spans="10:10" ht="15.75" customHeight="1" x14ac:dyDescent="0.4">
      <c r="J956" s="91"/>
    </row>
    <row r="957" spans="10:10" ht="15.75" customHeight="1" x14ac:dyDescent="0.4">
      <c r="J957" s="91"/>
    </row>
    <row r="958" spans="10:10" ht="15.75" customHeight="1" x14ac:dyDescent="0.4">
      <c r="J958" s="91"/>
    </row>
    <row r="959" spans="10:10" ht="15.75" customHeight="1" x14ac:dyDescent="0.4">
      <c r="J959" s="91"/>
    </row>
    <row r="960" spans="10:10" ht="15.75" customHeight="1" x14ac:dyDescent="0.4">
      <c r="J960" s="91"/>
    </row>
    <row r="961" spans="10:10" ht="15.75" customHeight="1" x14ac:dyDescent="0.4">
      <c r="J961" s="91"/>
    </row>
    <row r="962" spans="10:10" ht="15.75" customHeight="1" x14ac:dyDescent="0.4">
      <c r="J962" s="91"/>
    </row>
    <row r="963" spans="10:10" ht="15.75" customHeight="1" x14ac:dyDescent="0.4">
      <c r="J963" s="91"/>
    </row>
    <row r="964" spans="10:10" ht="15.75" customHeight="1" x14ac:dyDescent="0.4">
      <c r="J964" s="91"/>
    </row>
    <row r="965" spans="10:10" ht="15.75" customHeight="1" x14ac:dyDescent="0.4">
      <c r="J965" s="91"/>
    </row>
    <row r="966" spans="10:10" ht="15.75" customHeight="1" x14ac:dyDescent="0.4">
      <c r="J966" s="91"/>
    </row>
    <row r="967" spans="10:10" ht="15.75" customHeight="1" x14ac:dyDescent="0.4">
      <c r="J967" s="91"/>
    </row>
    <row r="968" spans="10:10" ht="15.75" customHeight="1" x14ac:dyDescent="0.4">
      <c r="J968" s="91"/>
    </row>
    <row r="969" spans="10:10" ht="15.75" customHeight="1" x14ac:dyDescent="0.4">
      <c r="J969" s="91"/>
    </row>
    <row r="970" spans="10:10" ht="15.75" customHeight="1" x14ac:dyDescent="0.4">
      <c r="J970" s="91"/>
    </row>
    <row r="971" spans="10:10" ht="15.75" customHeight="1" x14ac:dyDescent="0.4">
      <c r="J971" s="91"/>
    </row>
    <row r="972" spans="10:10" ht="15.75" customHeight="1" x14ac:dyDescent="0.4">
      <c r="J972" s="91"/>
    </row>
    <row r="973" spans="10:10" ht="15.75" customHeight="1" x14ac:dyDescent="0.4">
      <c r="J973" s="91"/>
    </row>
    <row r="974" spans="10:10" ht="15.75" customHeight="1" x14ac:dyDescent="0.4">
      <c r="J974" s="91"/>
    </row>
    <row r="975" spans="10:10" ht="15.75" customHeight="1" x14ac:dyDescent="0.4">
      <c r="J975" s="91"/>
    </row>
    <row r="976" spans="10:10" ht="15.75" customHeight="1" x14ac:dyDescent="0.4">
      <c r="J976" s="91"/>
    </row>
    <row r="977" spans="10:10" ht="15.75" customHeight="1" x14ac:dyDescent="0.4">
      <c r="J977" s="91"/>
    </row>
    <row r="978" spans="10:10" ht="15.75" customHeight="1" x14ac:dyDescent="0.4">
      <c r="J978" s="91"/>
    </row>
    <row r="979" spans="10:10" ht="15.75" customHeight="1" x14ac:dyDescent="0.4">
      <c r="J979" s="91"/>
    </row>
    <row r="980" spans="10:10" ht="15.75" customHeight="1" x14ac:dyDescent="0.4">
      <c r="J980" s="91"/>
    </row>
    <row r="981" spans="10:10" ht="15.75" customHeight="1" x14ac:dyDescent="0.4">
      <c r="J981" s="91"/>
    </row>
    <row r="982" spans="10:10" ht="15.75" customHeight="1" x14ac:dyDescent="0.4">
      <c r="J982" s="91"/>
    </row>
    <row r="983" spans="10:10" ht="15.75" customHeight="1" x14ac:dyDescent="0.4">
      <c r="J983" s="91"/>
    </row>
    <row r="984" spans="10:10" ht="15.75" customHeight="1" x14ac:dyDescent="0.4">
      <c r="J984" s="91"/>
    </row>
    <row r="985" spans="10:10" ht="15.75" customHeight="1" x14ac:dyDescent="0.4">
      <c r="J985" s="91"/>
    </row>
    <row r="986" spans="10:10" ht="15.75" customHeight="1" x14ac:dyDescent="0.4">
      <c r="J986" s="91"/>
    </row>
    <row r="987" spans="10:10" ht="15.75" customHeight="1" x14ac:dyDescent="0.4">
      <c r="J987" s="91"/>
    </row>
    <row r="988" spans="10:10" ht="15.75" customHeight="1" x14ac:dyDescent="0.4">
      <c r="J988" s="91"/>
    </row>
    <row r="989" spans="10:10" ht="15.75" customHeight="1" x14ac:dyDescent="0.4">
      <c r="J989" s="91"/>
    </row>
    <row r="990" spans="10:10" ht="15.75" customHeight="1" x14ac:dyDescent="0.4">
      <c r="J990" s="91"/>
    </row>
    <row r="991" spans="10:10" ht="15.75" customHeight="1" x14ac:dyDescent="0.4">
      <c r="J991" s="91"/>
    </row>
    <row r="992" spans="10:10" ht="15.75" customHeight="1" x14ac:dyDescent="0.4">
      <c r="J992" s="91"/>
    </row>
    <row r="993" spans="10:10" ht="15.75" customHeight="1" x14ac:dyDescent="0.4">
      <c r="J993" s="91"/>
    </row>
    <row r="994" spans="10:10" ht="15.75" customHeight="1" x14ac:dyDescent="0.4">
      <c r="J994" s="91"/>
    </row>
    <row r="995" spans="10:10" ht="15.75" customHeight="1" x14ac:dyDescent="0.4">
      <c r="J995" s="91"/>
    </row>
    <row r="996" spans="10:10" ht="15.75" customHeight="1" x14ac:dyDescent="0.4">
      <c r="J996" s="91"/>
    </row>
    <row r="997" spans="10:10" ht="15.75" customHeight="1" x14ac:dyDescent="0.4">
      <c r="J997" s="91"/>
    </row>
    <row r="998" spans="10:10" ht="15.75" customHeight="1" x14ac:dyDescent="0.4">
      <c r="J998" s="91"/>
    </row>
    <row r="999" spans="10:10" ht="15.75" customHeight="1" x14ac:dyDescent="0.4">
      <c r="J999" s="91"/>
    </row>
    <row r="1000" spans="10:10" ht="15.75" customHeight="1" x14ac:dyDescent="0.4">
      <c r="J1000" s="91"/>
    </row>
  </sheetData>
  <mergeCells count="3">
    <mergeCell ref="A1:G1"/>
    <mergeCell ref="A96:D96"/>
    <mergeCell ref="A98:D100"/>
  </mergeCells>
  <pageMargins left="0.7" right="0.7" top="0.78740157499999996" bottom="0.78740157499999996" header="0" footer="0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C7" sqref="C7"/>
    </sheetView>
  </sheetViews>
  <sheetFormatPr baseColWidth="10" defaultColWidth="12.640625" defaultRowHeight="15" customHeight="1" x14ac:dyDescent="0.35"/>
  <cols>
    <col min="1" max="26" width="9.35546875" customWidth="1"/>
  </cols>
  <sheetData>
    <row r="1" spans="1:7" ht="35.25" customHeight="1" x14ac:dyDescent="0.35">
      <c r="A1" s="239" t="s">
        <v>108</v>
      </c>
      <c r="B1" s="240"/>
      <c r="C1" s="240"/>
      <c r="D1" s="240"/>
      <c r="E1" s="240"/>
      <c r="F1" s="240"/>
      <c r="G1" s="241"/>
    </row>
    <row r="2" spans="1:7" ht="14.15" x14ac:dyDescent="0.35">
      <c r="A2" s="242"/>
      <c r="B2" s="240"/>
      <c r="C2" s="240"/>
      <c r="D2" s="240"/>
      <c r="E2" s="240"/>
      <c r="F2" s="240"/>
      <c r="G2" s="241"/>
    </row>
    <row r="3" spans="1:7" ht="14.15" x14ac:dyDescent="0.35">
      <c r="A3" s="243" t="s">
        <v>109</v>
      </c>
      <c r="B3" s="245" t="s">
        <v>110</v>
      </c>
      <c r="C3" s="241"/>
      <c r="D3" s="245" t="s">
        <v>111</v>
      </c>
      <c r="E3" s="240"/>
      <c r="F3" s="240"/>
      <c r="G3" s="241"/>
    </row>
    <row r="4" spans="1:7" ht="14.15" x14ac:dyDescent="0.35">
      <c r="A4" s="244"/>
      <c r="B4" s="225">
        <v>1</v>
      </c>
      <c r="C4" s="225">
        <v>2</v>
      </c>
      <c r="D4" s="225">
        <v>3</v>
      </c>
      <c r="E4" s="225">
        <v>4</v>
      </c>
      <c r="F4" s="225">
        <v>5</v>
      </c>
      <c r="G4" s="225">
        <v>6</v>
      </c>
    </row>
    <row r="5" spans="1:7" ht="14.15" x14ac:dyDescent="0.35">
      <c r="A5" s="226">
        <v>15</v>
      </c>
      <c r="B5" s="227">
        <v>5017.3100000000004</v>
      </c>
      <c r="C5" s="227">
        <v>5394.35</v>
      </c>
      <c r="D5" s="227">
        <v>5593.59</v>
      </c>
      <c r="E5" s="227">
        <v>6301.27</v>
      </c>
      <c r="F5" s="227">
        <v>6837.15</v>
      </c>
      <c r="G5" s="227">
        <v>7042.26</v>
      </c>
    </row>
    <row r="6" spans="1:7" ht="14.15" x14ac:dyDescent="0.35">
      <c r="A6" s="226">
        <v>14</v>
      </c>
      <c r="B6" s="227">
        <v>4542.6400000000003</v>
      </c>
      <c r="C6" s="227">
        <v>4885.93</v>
      </c>
      <c r="D6" s="227">
        <v>5167.63</v>
      </c>
      <c r="E6" s="227">
        <v>5593.59</v>
      </c>
      <c r="F6" s="227">
        <v>6246.27</v>
      </c>
      <c r="G6" s="227">
        <v>6433.67</v>
      </c>
    </row>
    <row r="7" spans="1:7" ht="14.15" x14ac:dyDescent="0.35">
      <c r="A7" s="226">
        <v>13</v>
      </c>
      <c r="B7" s="227">
        <v>4188.38</v>
      </c>
      <c r="C7" s="227">
        <v>4508.07</v>
      </c>
      <c r="D7" s="227">
        <v>4748.54</v>
      </c>
      <c r="E7" s="227">
        <v>5215.72</v>
      </c>
      <c r="F7" s="227">
        <v>5861.53</v>
      </c>
      <c r="G7" s="227">
        <v>6037.38</v>
      </c>
    </row>
    <row r="8" spans="1:7" ht="14.15" x14ac:dyDescent="0.35">
      <c r="A8" s="226">
        <v>12</v>
      </c>
      <c r="B8" s="227">
        <v>3774.86</v>
      </c>
      <c r="C8" s="227">
        <v>4040.88</v>
      </c>
      <c r="D8" s="227">
        <v>4604.26</v>
      </c>
      <c r="E8" s="227">
        <v>5098.93</v>
      </c>
      <c r="F8" s="227">
        <v>5737.87</v>
      </c>
      <c r="G8" s="227">
        <v>5910</v>
      </c>
    </row>
    <row r="9" spans="1:7" ht="14.15" x14ac:dyDescent="0.35">
      <c r="A9" s="226">
        <v>11</v>
      </c>
      <c r="B9" s="227">
        <v>3652.64</v>
      </c>
      <c r="C9" s="227">
        <v>3898.38</v>
      </c>
      <c r="D9" s="227">
        <v>4178.29</v>
      </c>
      <c r="E9" s="227">
        <v>4604.26</v>
      </c>
      <c r="F9" s="227">
        <v>5222.6000000000004</v>
      </c>
      <c r="G9" s="227">
        <v>5379.28</v>
      </c>
    </row>
    <row r="10" spans="1:7" ht="14.15" x14ac:dyDescent="0.35">
      <c r="A10" s="226">
        <v>10</v>
      </c>
      <c r="B10" s="227">
        <v>3523.62</v>
      </c>
      <c r="C10" s="227">
        <v>3764.77</v>
      </c>
      <c r="D10" s="227">
        <v>4040.88</v>
      </c>
      <c r="E10" s="227">
        <v>4322.55</v>
      </c>
      <c r="F10" s="227">
        <v>4858.4799999999996</v>
      </c>
      <c r="G10" s="227">
        <v>5004.24</v>
      </c>
    </row>
    <row r="11" spans="1:7" ht="14.15" x14ac:dyDescent="0.35">
      <c r="A11" s="225" t="s">
        <v>104</v>
      </c>
      <c r="B11" s="227">
        <v>3136.59</v>
      </c>
      <c r="C11" s="227">
        <v>3369.08</v>
      </c>
      <c r="D11" s="227">
        <v>3520.54</v>
      </c>
      <c r="E11" s="227">
        <v>3939.07</v>
      </c>
      <c r="F11" s="227">
        <v>4295.09</v>
      </c>
      <c r="G11" s="227">
        <v>4423.96</v>
      </c>
    </row>
    <row r="12" spans="1:7" ht="14.15" x14ac:dyDescent="0.35">
      <c r="A12" s="225" t="s">
        <v>112</v>
      </c>
      <c r="B12" s="227">
        <v>3136.59</v>
      </c>
      <c r="C12" s="227">
        <v>3369.08</v>
      </c>
      <c r="D12" s="227">
        <v>3419.58</v>
      </c>
      <c r="E12" s="227">
        <v>3520.54</v>
      </c>
      <c r="F12" s="227">
        <v>3939.07</v>
      </c>
      <c r="G12" s="227">
        <v>4055.96</v>
      </c>
    </row>
    <row r="13" spans="1:7" ht="14.15" x14ac:dyDescent="0.35">
      <c r="A13" s="226">
        <v>8</v>
      </c>
      <c r="B13" s="227">
        <v>2946.46</v>
      </c>
      <c r="C13" s="227">
        <v>3173.48</v>
      </c>
      <c r="D13" s="227">
        <v>3299.66</v>
      </c>
      <c r="E13" s="227">
        <v>3419.58</v>
      </c>
      <c r="F13" s="227">
        <v>3552.1</v>
      </c>
      <c r="G13" s="227">
        <v>3634.13</v>
      </c>
    </row>
    <row r="14" spans="1:7" ht="14.15" x14ac:dyDescent="0.35">
      <c r="A14" s="226">
        <v>7</v>
      </c>
      <c r="B14" s="227">
        <v>2772.35</v>
      </c>
      <c r="C14" s="227">
        <v>2994.05</v>
      </c>
      <c r="D14" s="227">
        <v>3160.84</v>
      </c>
      <c r="E14" s="227">
        <v>3287.05</v>
      </c>
      <c r="F14" s="227">
        <v>3388.03</v>
      </c>
      <c r="G14" s="227">
        <v>3476.36</v>
      </c>
    </row>
    <row r="15" spans="1:7" ht="14.15" x14ac:dyDescent="0.35">
      <c r="A15" s="226">
        <v>6</v>
      </c>
      <c r="B15" s="227">
        <v>2725.66</v>
      </c>
      <c r="C15" s="227">
        <v>2945.1</v>
      </c>
      <c r="D15" s="227">
        <v>3067.49</v>
      </c>
      <c r="E15" s="227">
        <v>3192.41</v>
      </c>
      <c r="F15" s="227">
        <v>3274.43</v>
      </c>
      <c r="G15" s="227">
        <v>3362.77</v>
      </c>
    </row>
    <row r="16" spans="1:7" ht="14.15" x14ac:dyDescent="0.35">
      <c r="A16" s="226">
        <v>5</v>
      </c>
      <c r="B16" s="227">
        <v>2618.9299999999998</v>
      </c>
      <c r="C16" s="227">
        <v>2834.95</v>
      </c>
      <c r="D16" s="227">
        <v>2957.34</v>
      </c>
      <c r="E16" s="227">
        <v>3073.61</v>
      </c>
      <c r="F16" s="227">
        <v>3167.15</v>
      </c>
      <c r="G16" s="227">
        <v>3230.26</v>
      </c>
    </row>
    <row r="17" spans="1:7" ht="14.15" x14ac:dyDescent="0.35">
      <c r="A17" s="226">
        <v>4</v>
      </c>
      <c r="B17" s="227">
        <v>2500.6999999999998</v>
      </c>
      <c r="C17" s="227">
        <v>2718.69</v>
      </c>
      <c r="D17" s="227">
        <v>2871.67</v>
      </c>
      <c r="E17" s="227">
        <v>2957.34</v>
      </c>
      <c r="F17" s="227">
        <v>3043.02</v>
      </c>
      <c r="G17" s="227">
        <v>3098.08</v>
      </c>
    </row>
    <row r="18" spans="1:7" ht="14.15" x14ac:dyDescent="0.35">
      <c r="A18" s="226">
        <v>3</v>
      </c>
      <c r="B18" s="227">
        <v>2468.79</v>
      </c>
      <c r="C18" s="227">
        <v>2681.96</v>
      </c>
      <c r="D18" s="227">
        <v>2743.16</v>
      </c>
      <c r="E18" s="227">
        <v>2841.06</v>
      </c>
      <c r="F18" s="227">
        <v>2920.62</v>
      </c>
      <c r="G18" s="227">
        <v>2987.93</v>
      </c>
    </row>
    <row r="19" spans="1:7" ht="14.15" x14ac:dyDescent="0.35">
      <c r="A19" s="226">
        <v>2</v>
      </c>
      <c r="B19" s="227">
        <v>2302.84</v>
      </c>
      <c r="C19" s="227">
        <v>2504.4899999999998</v>
      </c>
      <c r="D19" s="227">
        <v>2565.69</v>
      </c>
      <c r="E19" s="227">
        <v>2626.88</v>
      </c>
      <c r="F19" s="227">
        <v>2767.62</v>
      </c>
      <c r="G19" s="227">
        <v>2914.51</v>
      </c>
    </row>
    <row r="20" spans="1:7" ht="14.15" x14ac:dyDescent="0.35">
      <c r="A20" s="226">
        <v>1</v>
      </c>
      <c r="B20" s="228"/>
      <c r="C20" s="227">
        <v>2094.4899999999998</v>
      </c>
      <c r="D20" s="227">
        <v>2125.06</v>
      </c>
      <c r="E20" s="227">
        <v>2161.7800000000002</v>
      </c>
      <c r="F20" s="227">
        <v>2198.5100000000002</v>
      </c>
      <c r="G20" s="227">
        <v>2290.3000000000002</v>
      </c>
    </row>
    <row r="21" spans="1:7" ht="15.75" customHeight="1" x14ac:dyDescent="0.35"/>
    <row r="22" spans="1:7" ht="15.75" customHeight="1" x14ac:dyDescent="0.35"/>
    <row r="23" spans="1:7" ht="15.75" customHeight="1" x14ac:dyDescent="0.35"/>
    <row r="24" spans="1:7" ht="15.75" customHeight="1" x14ac:dyDescent="0.35"/>
    <row r="25" spans="1:7" ht="15.75" customHeight="1" x14ac:dyDescent="0.35"/>
    <row r="26" spans="1:7" ht="15.75" customHeight="1" x14ac:dyDescent="0.35"/>
    <row r="27" spans="1:7" ht="15.75" customHeight="1" x14ac:dyDescent="0.35"/>
    <row r="28" spans="1:7" ht="15.75" customHeight="1" x14ac:dyDescent="0.35"/>
    <row r="29" spans="1:7" ht="15.75" customHeight="1" x14ac:dyDescent="0.35"/>
    <row r="30" spans="1:7" ht="15.75" customHeight="1" x14ac:dyDescent="0.35"/>
    <row r="31" spans="1:7" ht="15.75" customHeight="1" x14ac:dyDescent="0.35"/>
    <row r="32" spans="1:7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5">
    <mergeCell ref="A1:G1"/>
    <mergeCell ref="A2:G2"/>
    <mergeCell ref="A3:A4"/>
    <mergeCell ref="B3:C3"/>
    <mergeCell ref="D3:G3"/>
  </mergeCells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Gesamtübersicht</vt:lpstr>
      <vt:lpstr>Personalplanung</vt:lpstr>
      <vt:lpstr>Personal</vt:lpstr>
      <vt:lpstr>Hilfskräfte</vt:lpstr>
      <vt:lpstr>Dienstreisen</vt:lpstr>
      <vt:lpstr>Tariftabelle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Hennig, Andreas</dc:creator>
  <cp:lastModifiedBy>Sherin, Ahmed El-Badry Sadek</cp:lastModifiedBy>
  <dcterms:created xsi:type="dcterms:W3CDTF">2018-03-22T12:00:41Z</dcterms:created>
  <dcterms:modified xsi:type="dcterms:W3CDTF">2021-12-03T14:46:43Z</dcterms:modified>
</cp:coreProperties>
</file>